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EsteLivro"/>
  <bookViews>
    <workbookView xWindow="690" yWindow="-180" windowWidth="14895" windowHeight="11040"/>
  </bookViews>
  <sheets>
    <sheet name="Inscrição Atletas" sheetId="130" r:id="rId1"/>
    <sheet name="Escalao" sheetId="135" state="hidden" r:id="rId2"/>
    <sheet name="Pontos" sheetId="121" state="hidden" r:id="rId3"/>
  </sheets>
  <definedNames>
    <definedName name="_xlnm._FilterDatabase" localSheetId="0" hidden="1">'Inscrição Atletas'!$A$6:$K$37</definedName>
    <definedName name="_xlnm.Print_Area" localSheetId="0">'Inscrição Atletas'!$A$1:$K$37</definedName>
    <definedName name="_xlnm.Print_Titles" localSheetId="0">'Inscrição Atletas'!$3:$7</definedName>
  </definedNames>
  <calcPr calcId="145621"/>
  <fileRecoveryPr autoRecover="0"/>
</workbook>
</file>

<file path=xl/calcChain.xml><?xml version="1.0" encoding="utf-8"?>
<calcChain xmlns="http://schemas.openxmlformats.org/spreadsheetml/2006/main">
  <c r="C12" i="135" l="1"/>
  <c r="C4" i="135"/>
  <c r="D4" i="135"/>
  <c r="C5" i="135"/>
  <c r="D5" i="135"/>
  <c r="C6" i="135"/>
  <c r="D6" i="135"/>
  <c r="D7" i="135"/>
  <c r="C7" i="135"/>
  <c r="C8" i="135"/>
  <c r="D8" i="135"/>
  <c r="D9" i="135"/>
  <c r="C9" i="135"/>
  <c r="G9" i="135"/>
  <c r="D10" i="135"/>
  <c r="H10" i="135"/>
  <c r="C10" i="135"/>
  <c r="G10" i="135"/>
  <c r="C13" i="135" l="1"/>
  <c r="C14" i="135" l="1"/>
  <c r="C15" i="135" l="1"/>
  <c r="C16" i="135" l="1"/>
  <c r="C17" i="135" l="1"/>
  <c r="C18" i="135" l="1"/>
  <c r="C19" i="135" l="1"/>
  <c r="C20" i="135" l="1"/>
  <c r="C21" i="135" l="1"/>
  <c r="C22" i="135" l="1"/>
  <c r="C23" i="135" s="1"/>
  <c r="C24" i="135" s="1"/>
  <c r="C25" i="135" s="1"/>
  <c r="C26" i="135" s="1"/>
  <c r="C27" i="135" s="1"/>
  <c r="C28" i="135" s="1"/>
  <c r="C29" i="135" s="1"/>
  <c r="C30" i="135" s="1"/>
  <c r="C31" i="135" s="1"/>
  <c r="C32" i="135" s="1"/>
  <c r="C33" i="135" s="1"/>
  <c r="C34" i="135" s="1"/>
  <c r="C35" i="135" s="1"/>
  <c r="C36" i="135" s="1"/>
  <c r="C37" i="135" s="1"/>
  <c r="C38" i="135" s="1"/>
  <c r="C39" i="135" s="1"/>
  <c r="C40" i="135" s="1"/>
  <c r="C41" i="135" s="1"/>
  <c r="C42" i="135" s="1"/>
  <c r="C43" i="135" s="1"/>
  <c r="C44" i="135" s="1"/>
  <c r="C45" i="135" s="1"/>
  <c r="C46" i="135" s="1"/>
  <c r="C47" i="135" s="1"/>
  <c r="C48" i="135" s="1"/>
  <c r="C49" i="135" s="1"/>
  <c r="C50" i="135" s="1"/>
  <c r="C51" i="135" s="1"/>
  <c r="C52" i="135" s="1"/>
  <c r="C53" i="135" s="1"/>
  <c r="C54" i="135" s="1"/>
  <c r="C55" i="135" s="1"/>
  <c r="C56" i="135" s="1"/>
  <c r="C57" i="135" s="1"/>
  <c r="C58" i="135" s="1"/>
  <c r="C59" i="135" s="1"/>
  <c r="C60" i="135" s="1"/>
  <c r="C61" i="135" s="1"/>
  <c r="C62" i="135" s="1"/>
  <c r="C63" i="135" s="1"/>
  <c r="C64" i="135" s="1"/>
  <c r="C65" i="135" s="1"/>
  <c r="C66" i="135" s="1"/>
  <c r="C67" i="135" l="1"/>
  <c r="J97" i="135"/>
  <c r="C68" i="135" l="1"/>
  <c r="K97" i="135"/>
  <c r="C69" i="135" l="1"/>
  <c r="H97" i="135"/>
  <c r="C70" i="135" l="1"/>
  <c r="I97" i="135"/>
  <c r="C71" i="135" l="1"/>
  <c r="F97" i="135"/>
  <c r="C72" i="135" l="1"/>
  <c r="G97" i="135"/>
  <c r="C73" i="135" l="1"/>
  <c r="D97" i="135"/>
  <c r="C74" i="135" l="1"/>
  <c r="E97" i="135"/>
  <c r="C75" i="135" l="1"/>
  <c r="B97" i="135"/>
  <c r="C97" i="135" l="1"/>
  <c r="C76" i="135"/>
  <c r="C77" i="135" l="1"/>
  <c r="C78" i="135" s="1"/>
  <c r="C79" i="135" s="1"/>
  <c r="C80" i="135" s="1"/>
  <c r="A97" i="135"/>
  <c r="J30" i="130" l="1"/>
  <c r="K30" i="130" s="1"/>
  <c r="J9" i="130"/>
  <c r="K9" i="130" s="1"/>
  <c r="J32" i="130"/>
  <c r="K32" i="130" s="1"/>
  <c r="J15" i="130"/>
  <c r="K15" i="130" s="1"/>
  <c r="J28" i="130"/>
  <c r="K28" i="130" s="1"/>
  <c r="J20" i="130"/>
  <c r="K20" i="130" s="1"/>
  <c r="J29" i="130"/>
  <c r="K29" i="130" s="1"/>
  <c r="J37" i="130"/>
  <c r="K37" i="130" s="1"/>
  <c r="J33" i="130"/>
  <c r="K33" i="130" s="1"/>
  <c r="J17" i="130"/>
  <c r="K17" i="130" s="1"/>
  <c r="J36" i="130"/>
  <c r="K36" i="130" s="1"/>
  <c r="J25" i="130"/>
  <c r="K25" i="130" s="1"/>
  <c r="J13" i="130"/>
  <c r="K13" i="130" s="1"/>
  <c r="J22" i="130"/>
  <c r="K22" i="130" s="1"/>
  <c r="J10" i="130"/>
  <c r="K10" i="130" s="1"/>
  <c r="J12" i="130"/>
  <c r="K12" i="130" s="1"/>
  <c r="J11" i="130"/>
  <c r="K11" i="130" s="1"/>
  <c r="J21" i="130"/>
  <c r="K21" i="130" s="1"/>
  <c r="J24" i="130"/>
  <c r="K24" i="130" s="1"/>
  <c r="J35" i="130"/>
  <c r="K35" i="130" s="1"/>
  <c r="J23" i="130"/>
  <c r="K23" i="130" s="1"/>
  <c r="J18" i="130"/>
  <c r="K18" i="130" s="1"/>
  <c r="J34" i="130"/>
  <c r="K34" i="130" s="1"/>
  <c r="J19" i="130"/>
  <c r="K19" i="130" s="1"/>
  <c r="J26" i="130"/>
  <c r="K26" i="130" s="1"/>
  <c r="J16" i="130"/>
  <c r="K16" i="130" s="1"/>
  <c r="J31" i="130"/>
  <c r="K31" i="130" s="1"/>
  <c r="J27" i="130"/>
  <c r="K27" i="130" s="1"/>
  <c r="J14" i="130"/>
  <c r="K14" i="130" s="1"/>
  <c r="J8" i="130"/>
  <c r="K8" i="130" s="1"/>
</calcChain>
</file>

<file path=xl/sharedStrings.xml><?xml version="1.0" encoding="utf-8"?>
<sst xmlns="http://schemas.openxmlformats.org/spreadsheetml/2006/main" count="380" uniqueCount="109">
  <si>
    <t>Dorsal</t>
  </si>
  <si>
    <t>Sobrenome</t>
  </si>
  <si>
    <t>Nome</t>
  </si>
  <si>
    <t>Clube</t>
  </si>
  <si>
    <t>Escalão</t>
  </si>
  <si>
    <t>Pontuação por Classificação em Prova</t>
  </si>
  <si>
    <t>Classificação</t>
  </si>
  <si>
    <t>Pontuação</t>
  </si>
  <si>
    <t>Masc</t>
  </si>
  <si>
    <t>SEGURO</t>
  </si>
  <si>
    <t>Licença FPME</t>
  </si>
  <si>
    <t>Jun</t>
  </si>
  <si>
    <t>Ini</t>
  </si>
  <si>
    <t>Juv</t>
  </si>
  <si>
    <t>Fem</t>
  </si>
  <si>
    <t>Mini</t>
  </si>
  <si>
    <t>Ano Actual</t>
  </si>
  <si>
    <t>Anos do Escalão</t>
  </si>
  <si>
    <t>Inicio</t>
  </si>
  <si>
    <t>Fim</t>
  </si>
  <si>
    <t>Séniores</t>
  </si>
  <si>
    <t>Juniores</t>
  </si>
  <si>
    <t>Juvenis</t>
  </si>
  <si>
    <t>Iniciados</t>
  </si>
  <si>
    <t>Infantil B</t>
  </si>
  <si>
    <t>Infantil A</t>
  </si>
  <si>
    <t>Escalão etário 2016</t>
  </si>
  <si>
    <t>Sn</t>
  </si>
  <si>
    <t>Obs: Na data de nascimento colocar o ano com 4 dígitos</t>
  </si>
  <si>
    <t>CEBI</t>
  </si>
  <si>
    <t>CE Maia</t>
  </si>
  <si>
    <t>CMF Foz</t>
  </si>
  <si>
    <t>ESCALÕES ETÁRIOS</t>
  </si>
  <si>
    <t>MINIS</t>
  </si>
  <si>
    <t>e posteriores</t>
  </si>
  <si>
    <t>Data Nascimento</t>
  </si>
  <si>
    <t>Esc Oficial</t>
  </si>
  <si>
    <t>NE Soure</t>
  </si>
  <si>
    <t>AT Vedras</t>
  </si>
  <si>
    <t>CE Braga</t>
  </si>
  <si>
    <t>CM Guarda</t>
  </si>
  <si>
    <t>Inf B</t>
  </si>
  <si>
    <t>Inf A</t>
  </si>
  <si>
    <t>ADE Braga</t>
  </si>
  <si>
    <t>NM Espinho</t>
  </si>
  <si>
    <t>Ind</t>
  </si>
  <si>
    <t>ADA Desnível</t>
  </si>
  <si>
    <t>M</t>
  </si>
  <si>
    <t>F</t>
  </si>
  <si>
    <t>Género</t>
  </si>
  <si>
    <t>Sim</t>
  </si>
  <si>
    <t>Não</t>
  </si>
  <si>
    <t>Sén</t>
  </si>
  <si>
    <t>Minis</t>
  </si>
  <si>
    <t>CNM - Clube Nacional de Montanhismo</t>
  </si>
  <si>
    <t>Clube de Actividades de Ar Livre</t>
  </si>
  <si>
    <t>CAA Livre</t>
  </si>
  <si>
    <t>Associação de Desportos de Aventura - Desnível</t>
  </si>
  <si>
    <t>ACERT - Associação Cultural e Recreativa de Tondela</t>
  </si>
  <si>
    <t>ACER Tondela</t>
  </si>
  <si>
    <t>Clube de Montanhismo da Guarda</t>
  </si>
  <si>
    <t>CEB - Clube de Escalada de Braga</t>
  </si>
  <si>
    <t>Individual</t>
  </si>
  <si>
    <t>Aventura 100 Limites</t>
  </si>
  <si>
    <t>A100 Limites</t>
  </si>
  <si>
    <t>Clube Celtas do Minho</t>
  </si>
  <si>
    <t>CC Minho</t>
  </si>
  <si>
    <t>CDM - Clube Desportivo Montanheiros</t>
  </si>
  <si>
    <t>CD Montanheiros</t>
  </si>
  <si>
    <t>Gardunha Viva - Associação de Montanhismo do Fundão</t>
  </si>
  <si>
    <t>G. Viva</t>
  </si>
  <si>
    <t>CEM - Clube de Escalada da Maia</t>
  </si>
  <si>
    <t>Clube de Montanha da Figueira da Foz</t>
  </si>
  <si>
    <t>ATV - Académico de Torres Vedras</t>
  </si>
  <si>
    <t>Grupo de Montanhismo de Vila Real</t>
  </si>
  <si>
    <t>GMV Real</t>
  </si>
  <si>
    <t>Vertical - Núcleo de Escalada da ADR</t>
  </si>
  <si>
    <t xml:space="preserve">AMEA-Associação de Montanhismo e Escalada do Algarve </t>
  </si>
  <si>
    <t>AME Algarve</t>
  </si>
  <si>
    <t>Núcleo de Montanha de Espinho</t>
  </si>
  <si>
    <t>Agrupamento de Escolas Gonçalo Sampaio</t>
  </si>
  <si>
    <t>AEG Sampaio</t>
  </si>
  <si>
    <t xml:space="preserve">Clube de Montanhismo, Secção Escalada da CEBI </t>
  </si>
  <si>
    <t>Clube de Montanha Alto Trilho</t>
  </si>
  <si>
    <t>CMA Trilho</t>
  </si>
  <si>
    <t>Núcleo de Escalada do Agrupamento de Escolas de Soure</t>
  </si>
  <si>
    <t xml:space="preserve"> </t>
  </si>
  <si>
    <t>Clube de Montanhismo de Seia</t>
  </si>
  <si>
    <t>CMS</t>
  </si>
  <si>
    <t>Grupo Desportivo e Cultural de Castelo de Paiva</t>
  </si>
  <si>
    <t>GDC C. Paiva</t>
  </si>
  <si>
    <t>Associação Os Montanheiros</t>
  </si>
  <si>
    <t>A Montanheiros</t>
  </si>
  <si>
    <t>NEMA - Núcleo de Escalada Montanhismo e Alpinismo</t>
  </si>
  <si>
    <t>Associação dos Amigos da Serra da Estrela</t>
  </si>
  <si>
    <t>AAS Estrela</t>
  </si>
  <si>
    <t>NEMF-CDP - Núcleo de Escalada e Montanhismo de Fermentelos</t>
  </si>
  <si>
    <t>NEM Fermentelos</t>
  </si>
  <si>
    <t>ADEB - Associação Desportiva de Escaladores de Braga</t>
  </si>
  <si>
    <t>LISTA DE ATLETAS A INSCREVER</t>
  </si>
  <si>
    <t>CN Montanhismo</t>
  </si>
  <si>
    <t>Vertical ADR</t>
  </si>
  <si>
    <t>Seniores</t>
  </si>
  <si>
    <t>Inscrição na prova:</t>
  </si>
  <si>
    <t>______________________________</t>
  </si>
  <si>
    <t>Infantis A</t>
  </si>
  <si>
    <t>Infantis B</t>
  </si>
  <si>
    <t>Escalão etário 2019</t>
  </si>
  <si>
    <t>Esc Compete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</si>
</sst>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-* #,##0.00&quot; €&quot;_-;\-* #,##0.00&quot; €&quot;_-;_-* \-??&quot; €&quot;_-;_-@_-"/>
    <numFmt numFmtId="167" formatCode="_-* #,##0_-;\-* #,##0_-;_-* &quot;-&quot;_-;_-@_-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  <charset val="1"/>
    </font>
    <font>
      <b/>
      <sz val="11"/>
      <color rgb="FFFFFFFF"/>
      <name val="Calibri"/>
      <family val="2"/>
      <charset val="1"/>
    </font>
    <font>
      <b/>
      <sz val="14"/>
      <color theme="0"/>
      <name val="Arial Black"/>
      <family val="2"/>
    </font>
    <font>
      <b/>
      <sz val="12"/>
      <color rgb="FF00FF00"/>
      <name val="Arial"/>
      <family val="2"/>
    </font>
    <font>
      <b/>
      <sz val="12"/>
      <color indexed="11"/>
      <name val="Arial"/>
      <family val="2"/>
    </font>
    <font>
      <sz val="20"/>
      <color rgb="FFFF0000"/>
      <name val="Oswald Stencil"/>
    </font>
    <font>
      <sz val="14"/>
      <name val="Oswald Stencil"/>
    </font>
    <font>
      <b/>
      <sz val="14"/>
      <name val="Oswald"/>
    </font>
    <font>
      <b/>
      <sz val="12"/>
      <color theme="1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rgb="FF00206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u/>
      <sz val="10"/>
      <color indexed="20"/>
      <name val="Arial"/>
      <family val="2"/>
      <charset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/>
      <sz val="11"/>
      <color indexed="39"/>
      <name val="Calibri"/>
      <family val="2"/>
    </font>
    <font>
      <sz val="11"/>
      <color indexed="11"/>
      <name val="Calibri"/>
      <family val="2"/>
    </font>
    <font>
      <u/>
      <sz val="11"/>
      <color indexed="36"/>
      <name val="Calibri"/>
      <family val="2"/>
    </font>
    <font>
      <u/>
      <sz val="10"/>
      <color indexed="36"/>
      <name val="Arial"/>
      <family val="2"/>
    </font>
    <font>
      <b/>
      <sz val="11"/>
      <color indexed="21"/>
      <name val="Calibri"/>
      <family val="2"/>
    </font>
    <font>
      <sz val="11"/>
      <color indexed="40"/>
      <name val="Calibri"/>
      <family val="2"/>
    </font>
    <font>
      <b/>
      <sz val="11"/>
      <color indexed="41"/>
      <name val="Calibri"/>
      <family val="2"/>
    </font>
    <font>
      <b/>
      <sz val="18"/>
      <color indexed="41"/>
      <name val="Calibri"/>
      <family val="2"/>
    </font>
    <font>
      <sz val="11"/>
      <color indexed="42"/>
      <name val="Calibri"/>
      <family val="2"/>
    </font>
    <font>
      <b/>
      <sz val="15"/>
      <color indexed="41"/>
      <name val="Calibri"/>
      <family val="2"/>
    </font>
    <font>
      <b/>
      <sz val="11"/>
      <color indexed="43"/>
      <name val="Calibri"/>
      <family val="2"/>
    </font>
    <font>
      <b/>
      <sz val="13"/>
      <color indexed="41"/>
      <name val="Calibri"/>
      <family val="2"/>
    </font>
    <font>
      <sz val="11"/>
      <color indexed="2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2"/>
      <color theme="1"/>
      <name val="Calibri"/>
      <family val="2"/>
      <charset val="129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8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  <bgColor rgb="FFB2B2B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43"/>
      </left>
      <right style="double">
        <color indexed="43"/>
      </right>
      <top style="double">
        <color indexed="43"/>
      </top>
      <bottom style="double">
        <color indexed="43"/>
      </bottom>
      <diagonal/>
    </border>
    <border>
      <left/>
      <right/>
      <top/>
      <bottom style="medium">
        <color indexed="53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75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3" fillId="4" borderId="3" applyNumberFormat="0" applyAlignment="0" applyProtection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19" applyNumberFormat="0" applyAlignment="0" applyProtection="0"/>
    <xf numFmtId="0" fontId="24" fillId="12" borderId="20" applyNumberFormat="0" applyAlignment="0" applyProtection="0"/>
    <xf numFmtId="0" fontId="25" fillId="12" borderId="19" applyNumberFormat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0" fillId="37" borderId="0" applyNumberFormat="0" applyBorder="0" applyAlignment="0" applyProtection="0"/>
    <xf numFmtId="0" fontId="6" fillId="0" borderId="0"/>
    <xf numFmtId="0" fontId="6" fillId="13" borderId="22" applyNumberFormat="0" applyFont="0" applyAlignment="0" applyProtection="0"/>
    <xf numFmtId="0" fontId="5" fillId="0" borderId="0"/>
    <xf numFmtId="164" fontId="7" fillId="0" borderId="0" applyFont="0" applyFill="0" applyBorder="0" applyAlignment="0" applyProtection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2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3" fillId="38" borderId="3" applyProtection="0"/>
    <xf numFmtId="0" fontId="5" fillId="0" borderId="0"/>
    <xf numFmtId="0" fontId="5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13" borderId="22" applyNumberFormat="0" applyFont="0" applyAlignment="0" applyProtection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13" borderId="22" applyNumberFormat="0" applyFont="0" applyAlignment="0" applyProtection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4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6" borderId="0" applyNumberFormat="0" applyBorder="0" applyAlignment="0" applyProtection="0"/>
    <xf numFmtId="0" fontId="52" fillId="45" borderId="0" applyNumberFormat="0" applyBorder="0" applyAlignment="0" applyProtection="0"/>
    <xf numFmtId="0" fontId="52" fillId="49" borderId="0" applyNumberFormat="0" applyBorder="0" applyAlignment="0" applyProtection="0"/>
    <xf numFmtId="0" fontId="52" fillId="45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45" borderId="0" applyNumberFormat="0" applyBorder="0" applyAlignment="0" applyProtection="0"/>
    <xf numFmtId="0" fontId="53" fillId="50" borderId="0" applyNumberFormat="0" applyBorder="0" applyAlignment="0" applyProtection="0"/>
    <xf numFmtId="0" fontId="53" fillId="45" borderId="0" applyNumberFormat="0" applyBorder="0" applyAlignment="0" applyProtection="0"/>
    <xf numFmtId="0" fontId="53" fillId="53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4" borderId="0" applyNumberFormat="0" applyBorder="0" applyAlignment="0" applyProtection="0"/>
    <xf numFmtId="0" fontId="53" fillId="50" borderId="0" applyNumberFormat="0" applyBorder="0" applyAlignment="0" applyProtection="0"/>
    <xf numFmtId="0" fontId="53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44" borderId="48" applyNumberFormat="0" applyAlignment="0" applyProtection="0"/>
    <xf numFmtId="0" fontId="55" fillId="44" borderId="48" applyNumberFormat="0" applyAlignment="0" applyProtection="0"/>
    <xf numFmtId="0" fontId="56" fillId="57" borderId="49" applyNumberFormat="0" applyAlignment="0" applyProtection="0"/>
    <xf numFmtId="0" fontId="32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60" fillId="58" borderId="0" applyNumberFormat="0" applyBorder="0" applyAlignment="0" applyProtection="0"/>
    <xf numFmtId="0" fontId="61" fillId="0" borderId="50" applyNumberFormat="0" applyFill="0" applyAlignment="0" applyProtection="0"/>
    <xf numFmtId="0" fontId="62" fillId="0" borderId="51" applyNumberFormat="0" applyFill="0" applyAlignment="0" applyProtection="0"/>
    <xf numFmtId="0" fontId="63" fillId="0" borderId="52" applyNumberFormat="0" applyFill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4" fillId="0" borderId="0"/>
    <xf numFmtId="0" fontId="65" fillId="45" borderId="48" applyNumberFormat="0" applyAlignment="0" applyProtection="0"/>
    <xf numFmtId="0" fontId="65" fillId="45" borderId="48" applyNumberFormat="0" applyAlignment="0" applyProtection="0"/>
    <xf numFmtId="0" fontId="66" fillId="0" borderId="53" applyNumberFormat="0" applyFill="0" applyAlignment="0" applyProtection="0"/>
    <xf numFmtId="166" fontId="7" fillId="0" borderId="0" applyFill="0" applyBorder="0" applyAlignment="0" applyProtection="0"/>
    <xf numFmtId="0" fontId="67" fillId="4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Protection="0"/>
    <xf numFmtId="0" fontId="7" fillId="0" borderId="0"/>
    <xf numFmtId="0" fontId="68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6" borderId="54" applyNumberFormat="0" applyFont="0" applyAlignment="0" applyProtection="0"/>
    <xf numFmtId="0" fontId="7" fillId="46" borderId="54" applyNumberFormat="0" applyFont="0" applyAlignment="0" applyProtection="0"/>
    <xf numFmtId="0" fontId="69" fillId="44" borderId="55" applyNumberFormat="0" applyAlignment="0" applyProtection="0"/>
    <xf numFmtId="0" fontId="70" fillId="0" borderId="0" applyNumberFormat="0" applyFill="0" applyBorder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0" applyNumberFormat="0" applyFill="0" applyBorder="0" applyAlignment="0" applyProtection="0"/>
    <xf numFmtId="0" fontId="48" fillId="0" borderId="0"/>
    <xf numFmtId="0" fontId="56" fillId="59" borderId="57">
      <alignment vertical="center"/>
    </xf>
    <xf numFmtId="0" fontId="53" fillId="60" borderId="0">
      <alignment vertical="center"/>
    </xf>
    <xf numFmtId="167" fontId="73" fillId="0" borderId="0">
      <alignment vertical="center"/>
    </xf>
    <xf numFmtId="0" fontId="77" fillId="0" borderId="0"/>
    <xf numFmtId="0" fontId="74" fillId="0" borderId="0">
      <alignment vertical="center"/>
    </xf>
    <xf numFmtId="0" fontId="73" fillId="61" borderId="1">
      <alignment vertical="center"/>
    </xf>
    <xf numFmtId="0" fontId="76" fillId="0" borderId="0">
      <alignment vertical="center"/>
    </xf>
    <xf numFmtId="0" fontId="52" fillId="62" borderId="0">
      <alignment vertical="center"/>
    </xf>
    <xf numFmtId="0" fontId="48" fillId="0" borderId="0"/>
    <xf numFmtId="0" fontId="75" fillId="0" borderId="0">
      <alignment vertical="center"/>
    </xf>
    <xf numFmtId="0" fontId="81" fillId="0" borderId="0">
      <alignment vertical="center"/>
    </xf>
    <xf numFmtId="0" fontId="57" fillId="0" borderId="0">
      <alignment vertical="center"/>
    </xf>
    <xf numFmtId="0" fontId="83" fillId="0" borderId="58">
      <alignment vertical="center"/>
    </xf>
    <xf numFmtId="0" fontId="85" fillId="0" borderId="58">
      <alignment vertical="center"/>
    </xf>
    <xf numFmtId="0" fontId="52" fillId="63" borderId="0">
      <alignment vertical="center"/>
    </xf>
    <xf numFmtId="0" fontId="80" fillId="0" borderId="40">
      <alignment vertical="center"/>
    </xf>
    <xf numFmtId="0" fontId="52" fillId="64" borderId="0">
      <alignment vertical="center"/>
    </xf>
    <xf numFmtId="0" fontId="80" fillId="0" borderId="0">
      <alignment vertical="center"/>
    </xf>
    <xf numFmtId="0" fontId="79" fillId="65" borderId="0">
      <alignment vertical="center"/>
    </xf>
    <xf numFmtId="0" fontId="87" fillId="64" borderId="48">
      <alignment vertical="center"/>
    </xf>
    <xf numFmtId="0" fontId="53" fillId="66" borderId="0">
      <alignment vertical="center"/>
    </xf>
    <xf numFmtId="0" fontId="84" fillId="67" borderId="59">
      <alignment vertical="center"/>
    </xf>
    <xf numFmtId="0" fontId="78" fillId="67" borderId="48">
      <alignment vertical="center"/>
    </xf>
    <xf numFmtId="0" fontId="86" fillId="0" borderId="60">
      <alignment vertical="center"/>
    </xf>
    <xf numFmtId="0" fontId="71" fillId="0" borderId="61">
      <alignment vertical="center"/>
    </xf>
    <xf numFmtId="0" fontId="53" fillId="68" borderId="0">
      <alignment vertical="center"/>
    </xf>
    <xf numFmtId="0" fontId="88" fillId="64" borderId="0">
      <alignment vertical="center"/>
    </xf>
    <xf numFmtId="0" fontId="52" fillId="69" borderId="0">
      <alignment vertical="center"/>
    </xf>
    <xf numFmtId="0" fontId="82" fillId="64" borderId="0">
      <alignment vertical="center"/>
    </xf>
    <xf numFmtId="0" fontId="53" fillId="70" borderId="0">
      <alignment vertical="center"/>
    </xf>
    <xf numFmtId="0" fontId="52" fillId="71" borderId="0">
      <alignment vertical="center"/>
    </xf>
    <xf numFmtId="0" fontId="53" fillId="64" borderId="0">
      <alignment vertical="center"/>
    </xf>
    <xf numFmtId="0" fontId="52" fillId="64" borderId="0">
      <alignment vertical="center"/>
    </xf>
    <xf numFmtId="0" fontId="53" fillId="64" borderId="0">
      <alignment vertical="center"/>
    </xf>
    <xf numFmtId="0" fontId="52" fillId="64" borderId="0">
      <alignment vertical="center"/>
    </xf>
    <xf numFmtId="0" fontId="53" fillId="72" borderId="0">
      <alignment vertical="center"/>
    </xf>
    <xf numFmtId="0" fontId="53" fillId="64" borderId="0">
      <alignment vertical="center"/>
    </xf>
    <xf numFmtId="0" fontId="52" fillId="64" borderId="0">
      <alignment vertical="center"/>
    </xf>
    <xf numFmtId="0" fontId="52" fillId="73" borderId="0">
      <alignment vertical="center"/>
    </xf>
    <xf numFmtId="0" fontId="53" fillId="74" borderId="0">
      <alignment vertical="center"/>
    </xf>
    <xf numFmtId="0" fontId="53" fillId="64" borderId="0">
      <alignment vertical="center"/>
    </xf>
    <xf numFmtId="0" fontId="52" fillId="64" borderId="0">
      <alignment vertical="center"/>
    </xf>
    <xf numFmtId="0" fontId="53" fillId="64" borderId="0">
      <alignment vertical="center"/>
    </xf>
    <xf numFmtId="0" fontId="53" fillId="64" borderId="0">
      <alignment vertical="center"/>
    </xf>
    <xf numFmtId="0" fontId="52" fillId="75" borderId="0">
      <alignment vertical="center"/>
    </xf>
    <xf numFmtId="0" fontId="52" fillId="76" borderId="0">
      <alignment vertical="center"/>
    </xf>
    <xf numFmtId="0" fontId="7" fillId="0" borderId="0"/>
    <xf numFmtId="0" fontId="7" fillId="0" borderId="0"/>
    <xf numFmtId="0" fontId="89" fillId="0" borderId="0"/>
    <xf numFmtId="0" fontId="13" fillId="4" borderId="3" applyNumberFormat="0" applyAlignment="0" applyProtection="0"/>
    <xf numFmtId="0" fontId="55" fillId="44" borderId="48" applyNumberFormat="0" applyAlignment="0" applyProtection="0"/>
    <xf numFmtId="0" fontId="55" fillId="44" borderId="48" applyNumberFormat="0" applyAlignment="0" applyProtection="0"/>
    <xf numFmtId="0" fontId="65" fillId="45" borderId="48" applyNumberFormat="0" applyAlignment="0" applyProtection="0"/>
    <xf numFmtId="0" fontId="65" fillId="45" borderId="48" applyNumberFormat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55" fillId="44" borderId="48" applyNumberFormat="0" applyAlignment="0" applyProtection="0"/>
    <xf numFmtId="0" fontId="55" fillId="44" borderId="48" applyNumberFormat="0" applyAlignment="0" applyProtection="0"/>
    <xf numFmtId="0" fontId="65" fillId="45" borderId="48" applyNumberFormat="0" applyAlignment="0" applyProtection="0"/>
    <xf numFmtId="0" fontId="65" fillId="45" borderId="48" applyNumberFormat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13" borderId="22" applyNumberFormat="0" applyFont="0" applyAlignment="0" applyProtection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17" borderId="0" applyNumberFormat="0" applyBorder="0" applyAlignment="0" applyProtection="0"/>
    <xf numFmtId="0" fontId="2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5" fillId="45" borderId="64" applyNumberFormat="0" applyAlignment="0" applyProtection="0"/>
    <xf numFmtId="0" fontId="65" fillId="45" borderId="64" applyNumberFormat="0" applyAlignment="0" applyProtection="0"/>
    <xf numFmtId="0" fontId="65" fillId="45" borderId="64" applyNumberFormat="0" applyAlignment="0" applyProtection="0"/>
    <xf numFmtId="0" fontId="65" fillId="45" borderId="64" applyNumberFormat="0" applyAlignment="0" applyProtection="0"/>
    <xf numFmtId="0" fontId="65" fillId="45" borderId="64" applyNumberFormat="0" applyAlignment="0" applyProtection="0"/>
    <xf numFmtId="0" fontId="65" fillId="45" borderId="64" applyNumberForma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3" fillId="61" borderId="63">
      <alignment vertical="center"/>
    </xf>
    <xf numFmtId="0" fontId="7" fillId="46" borderId="65" applyNumberFormat="0" applyFont="0" applyAlignment="0" applyProtection="0"/>
    <xf numFmtId="0" fontId="7" fillId="46" borderId="65" applyNumberFormat="0" applyFont="0" applyAlignment="0" applyProtection="0"/>
    <xf numFmtId="0" fontId="69" fillId="44" borderId="66" applyNumberFormat="0" applyAlignment="0" applyProtection="0"/>
    <xf numFmtId="0" fontId="84" fillId="67" borderId="67">
      <alignment vertical="center"/>
    </xf>
    <xf numFmtId="0" fontId="71" fillId="0" borderId="68" applyNumberFormat="0" applyFill="0" applyAlignment="0" applyProtection="0"/>
    <xf numFmtId="0" fontId="71" fillId="0" borderId="68" applyNumberFormat="0" applyFill="0" applyAlignment="0" applyProtection="0"/>
    <xf numFmtId="0" fontId="71" fillId="0" borderId="69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13" borderId="22" applyNumberFormat="0" applyFont="0" applyAlignment="0" applyProtection="0"/>
    <xf numFmtId="0" fontId="1" fillId="0" borderId="0"/>
    <xf numFmtId="0" fontId="13" fillId="4" borderId="3" applyNumberFormat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6" fillId="0" borderId="2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50" fillId="0" borderId="0" applyNumberFormat="0" applyFill="0" applyBorder="0" applyAlignment="0" applyProtection="0"/>
    <xf numFmtId="0" fontId="87" fillId="64" borderId="64">
      <alignment vertical="center"/>
    </xf>
    <xf numFmtId="0" fontId="78" fillId="67" borderId="64">
      <alignment vertical="center"/>
    </xf>
    <xf numFmtId="0" fontId="55" fillId="44" borderId="64" applyNumberFormat="0" applyAlignment="0" applyProtection="0"/>
    <xf numFmtId="0" fontId="55" fillId="44" borderId="64" applyNumberFormat="0" applyAlignment="0" applyProtection="0"/>
    <xf numFmtId="0" fontId="55" fillId="44" borderId="64" applyNumberFormat="0" applyAlignment="0" applyProtection="0"/>
    <xf numFmtId="0" fontId="55" fillId="44" borderId="64" applyNumberFormat="0" applyAlignment="0" applyProtection="0"/>
    <xf numFmtId="0" fontId="55" fillId="44" borderId="64" applyNumberFormat="0" applyAlignment="0" applyProtection="0"/>
    <xf numFmtId="0" fontId="55" fillId="44" borderId="64" applyNumberFormat="0" applyAlignment="0" applyProtection="0"/>
    <xf numFmtId="0" fontId="48" fillId="0" borderId="0"/>
  </cellStyleXfs>
  <cellXfs count="122">
    <xf numFmtId="0" fontId="0" fillId="0" borderId="0" xfId="0"/>
    <xf numFmtId="0" fontId="7" fillId="0" borderId="0" xfId="5"/>
    <xf numFmtId="0" fontId="15" fillId="7" borderId="2" xfId="5" applyFont="1" applyFill="1" applyBorder="1" applyAlignment="1">
      <alignment horizontal="center"/>
    </xf>
    <xf numFmtId="0" fontId="15" fillId="7" borderId="6" xfId="5" applyFont="1" applyFill="1" applyBorder="1" applyAlignment="1">
      <alignment horizontal="center"/>
    </xf>
    <xf numFmtId="0" fontId="15" fillId="6" borderId="2" xfId="5" applyFont="1" applyFill="1" applyBorder="1" applyAlignment="1">
      <alignment horizontal="center"/>
    </xf>
    <xf numFmtId="0" fontId="15" fillId="6" borderId="6" xfId="5" applyFont="1" applyFill="1" applyBorder="1" applyAlignment="1">
      <alignment horizontal="center"/>
    </xf>
    <xf numFmtId="0" fontId="7" fillId="0" borderId="7" xfId="5" applyBorder="1" applyAlignment="1">
      <alignment horizontal="center"/>
    </xf>
    <xf numFmtId="0" fontId="12" fillId="0" borderId="8" xfId="5" applyFont="1" applyBorder="1" applyAlignment="1">
      <alignment horizontal="center" vertical="top" wrapText="1"/>
    </xf>
    <xf numFmtId="0" fontId="7" fillId="0" borderId="9" xfId="5" applyBorder="1" applyAlignment="1">
      <alignment horizontal="center"/>
    </xf>
    <xf numFmtId="0" fontId="12" fillId="0" borderId="10" xfId="5" applyFont="1" applyBorder="1" applyAlignment="1">
      <alignment horizontal="center" vertical="top" wrapText="1"/>
    </xf>
    <xf numFmtId="0" fontId="7" fillId="0" borderId="9" xfId="5" applyFill="1" applyBorder="1" applyAlignment="1">
      <alignment horizontal="center"/>
    </xf>
    <xf numFmtId="0" fontId="12" fillId="0" borderId="10" xfId="5" applyFont="1" applyFill="1" applyBorder="1" applyAlignment="1">
      <alignment horizontal="center" vertical="top" wrapText="1"/>
    </xf>
    <xf numFmtId="0" fontId="7" fillId="0" borderId="11" xfId="5" applyFill="1" applyBorder="1" applyAlignment="1">
      <alignment horizontal="center"/>
    </xf>
    <xf numFmtId="0" fontId="12" fillId="0" borderId="12" xfId="5" applyFont="1" applyFill="1" applyBorder="1" applyAlignment="1">
      <alignment horizontal="center" vertical="top" wrapText="1"/>
    </xf>
    <xf numFmtId="0" fontId="42" fillId="0" borderId="0" xfId="1" applyFont="1" applyFill="1" applyBorder="1" applyProtection="1"/>
    <xf numFmtId="0" fontId="42" fillId="2" borderId="0" xfId="1" applyFont="1" applyFill="1" applyBorder="1" applyProtection="1"/>
    <xf numFmtId="0" fontId="47" fillId="2" borderId="0" xfId="1" applyFont="1" applyFill="1" applyBorder="1" applyAlignment="1" applyProtection="1">
      <alignment vertical="center"/>
    </xf>
    <xf numFmtId="0" fontId="47" fillId="0" borderId="0" xfId="1" applyFont="1" applyFill="1" applyBorder="1" applyProtection="1"/>
    <xf numFmtId="0" fontId="42" fillId="2" borderId="0" xfId="1" applyFont="1" applyFill="1" applyBorder="1" applyAlignment="1" applyProtection="1">
      <alignment horizontal="center"/>
    </xf>
    <xf numFmtId="0" fontId="42" fillId="2" borderId="0" xfId="1" applyFont="1" applyFill="1" applyBorder="1" applyAlignment="1" applyProtection="1">
      <alignment horizontal="center" vertical="center"/>
    </xf>
    <xf numFmtId="49" fontId="42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/>
    </xf>
    <xf numFmtId="1" fontId="40" fillId="0" borderId="1" xfId="5" applyNumberFormat="1" applyFont="1" applyFill="1" applyBorder="1" applyAlignment="1" applyProtection="1">
      <alignment horizontal="center"/>
      <protection locked="0"/>
    </xf>
    <xf numFmtId="0" fontId="31" fillId="0" borderId="70" xfId="1" applyFont="1" applyFill="1" applyBorder="1" applyAlignment="1" applyProtection="1">
      <alignment horizontal="center"/>
    </xf>
    <xf numFmtId="0" fontId="11" fillId="0" borderId="70" xfId="5" applyFont="1" applyFill="1" applyBorder="1" applyAlignment="1" applyProtection="1">
      <alignment horizontal="center" vertical="center"/>
      <protection locked="0"/>
    </xf>
    <xf numFmtId="1" fontId="31" fillId="0" borderId="70" xfId="0" applyNumberFormat="1" applyFont="1" applyBorder="1" applyAlignment="1" applyProtection="1">
      <alignment horizontal="center"/>
      <protection locked="0"/>
    </xf>
    <xf numFmtId="0" fontId="31" fillId="0" borderId="70" xfId="5" applyFont="1" applyFill="1" applyBorder="1" applyAlignment="1" applyProtection="1">
      <alignment horizontal="center" vertical="center" wrapText="1"/>
      <protection locked="0"/>
    </xf>
    <xf numFmtId="0" fontId="31" fillId="0" borderId="70" xfId="5" applyFont="1" applyFill="1" applyBorder="1" applyAlignment="1" applyProtection="1">
      <alignment horizontal="left" vertical="center" wrapText="1"/>
      <protection locked="0"/>
    </xf>
    <xf numFmtId="0" fontId="31" fillId="0" borderId="70" xfId="0" applyFont="1" applyBorder="1" applyAlignment="1" applyProtection="1">
      <alignment horizontal="left"/>
      <protection locked="0"/>
    </xf>
    <xf numFmtId="0" fontId="31" fillId="0" borderId="70" xfId="5" applyFont="1" applyFill="1" applyBorder="1" applyAlignment="1" applyProtection="1">
      <alignment horizontal="center"/>
      <protection locked="0"/>
    </xf>
    <xf numFmtId="0" fontId="31" fillId="0" borderId="70" xfId="0" applyFont="1" applyFill="1" applyBorder="1" applyAlignment="1" applyProtection="1">
      <alignment horizontal="center" wrapText="1"/>
      <protection locked="0"/>
    </xf>
    <xf numFmtId="0" fontId="7" fillId="0" borderId="0" xfId="5" applyProtection="1">
      <protection hidden="1"/>
    </xf>
    <xf numFmtId="0" fontId="9" fillId="0" borderId="24" xfId="5" applyFont="1" applyBorder="1" applyAlignment="1" applyProtection="1">
      <alignment horizontal="center"/>
      <protection hidden="1"/>
    </xf>
    <xf numFmtId="0" fontId="9" fillId="0" borderId="0" xfId="5" applyFont="1" applyProtection="1">
      <protection hidden="1"/>
    </xf>
    <xf numFmtId="0" fontId="34" fillId="4" borderId="3" xfId="3" applyFont="1" applyAlignment="1" applyProtection="1">
      <alignment horizontal="center" vertical="center"/>
      <protection hidden="1"/>
    </xf>
    <xf numFmtId="0" fontId="9" fillId="39" borderId="25" xfId="5" applyFont="1" applyFill="1" applyBorder="1" applyAlignment="1" applyProtection="1">
      <alignment horizontal="center"/>
      <protection hidden="1"/>
    </xf>
    <xf numFmtId="0" fontId="9" fillId="40" borderId="26" xfId="5" applyFont="1" applyFill="1" applyBorder="1" applyAlignment="1" applyProtection="1">
      <alignment horizontal="center"/>
      <protection hidden="1"/>
    </xf>
    <xf numFmtId="0" fontId="9" fillId="41" borderId="27" xfId="5" applyFont="1" applyFill="1" applyBorder="1" applyAlignment="1" applyProtection="1">
      <alignment horizontal="center"/>
      <protection hidden="1"/>
    </xf>
    <xf numFmtId="0" fontId="31" fillId="39" borderId="25" xfId="5" applyFont="1" applyFill="1" applyBorder="1" applyAlignment="1" applyProtection="1">
      <alignment horizontal="center"/>
      <protection hidden="1"/>
    </xf>
    <xf numFmtId="0" fontId="31" fillId="40" borderId="26" xfId="5" applyFont="1" applyFill="1" applyBorder="1" applyAlignment="1" applyProtection="1">
      <alignment horizontal="center"/>
      <protection hidden="1"/>
    </xf>
    <xf numFmtId="0" fontId="35" fillId="41" borderId="27" xfId="5" applyFont="1" applyFill="1" applyBorder="1" applyAlignment="1" applyProtection="1">
      <alignment horizontal="center"/>
      <protection hidden="1"/>
    </xf>
    <xf numFmtId="0" fontId="31" fillId="39" borderId="28" xfId="5" applyNumberFormat="1" applyFont="1" applyFill="1" applyBorder="1" applyAlignment="1" applyProtection="1">
      <alignment horizontal="center"/>
      <protection hidden="1"/>
    </xf>
    <xf numFmtId="0" fontId="31" fillId="40" borderId="29" xfId="5" applyNumberFormat="1" applyFont="1" applyFill="1" applyBorder="1" applyAlignment="1" applyProtection="1">
      <alignment horizontal="center"/>
      <protection hidden="1"/>
    </xf>
    <xf numFmtId="14" fontId="35" fillId="41" borderId="30" xfId="5" applyNumberFormat="1" applyFont="1" applyFill="1" applyBorder="1" applyAlignment="1" applyProtection="1">
      <alignment horizontal="center" wrapText="1"/>
      <protection hidden="1"/>
    </xf>
    <xf numFmtId="0" fontId="36" fillId="41" borderId="30" xfId="5" applyFont="1" applyFill="1" applyBorder="1" applyAlignment="1" applyProtection="1">
      <alignment horizontal="center"/>
      <protection hidden="1"/>
    </xf>
    <xf numFmtId="0" fontId="31" fillId="39" borderId="31" xfId="5" applyNumberFormat="1" applyFont="1" applyFill="1" applyBorder="1" applyAlignment="1" applyProtection="1">
      <alignment horizontal="center"/>
      <protection hidden="1"/>
    </xf>
    <xf numFmtId="0" fontId="31" fillId="40" borderId="32" xfId="5" applyNumberFormat="1" applyFont="1" applyFill="1" applyBorder="1" applyAlignment="1" applyProtection="1">
      <alignment horizontal="center"/>
      <protection hidden="1"/>
    </xf>
    <xf numFmtId="0" fontId="36" fillId="41" borderId="33" xfId="5" applyFont="1" applyFill="1" applyBorder="1" applyAlignment="1" applyProtection="1">
      <alignment horizontal="center"/>
      <protection hidden="1"/>
    </xf>
    <xf numFmtId="0" fontId="31" fillId="39" borderId="34" xfId="5" applyNumberFormat="1" applyFont="1" applyFill="1" applyBorder="1" applyAlignment="1" applyProtection="1">
      <alignment horizontal="center"/>
      <protection hidden="1"/>
    </xf>
    <xf numFmtId="0" fontId="35" fillId="41" borderId="35" xfId="5" applyFont="1" applyFill="1" applyBorder="1" applyAlignment="1" applyProtection="1">
      <alignment horizontal="center"/>
      <protection hidden="1"/>
    </xf>
    <xf numFmtId="0" fontId="10" fillId="42" borderId="36" xfId="5" applyFont="1" applyFill="1" applyBorder="1" applyAlignment="1" applyProtection="1">
      <alignment horizontal="center"/>
      <protection hidden="1"/>
    </xf>
    <xf numFmtId="0" fontId="31" fillId="39" borderId="71" xfId="5" applyNumberFormat="1" applyFont="1" applyFill="1" applyBorder="1" applyAlignment="1" applyProtection="1">
      <alignment horizontal="center"/>
      <protection hidden="1"/>
    </xf>
    <xf numFmtId="0" fontId="10" fillId="42" borderId="37" xfId="5" applyFont="1" applyFill="1" applyBorder="1" applyAlignment="1" applyProtection="1">
      <alignment horizontal="center"/>
      <protection hidden="1"/>
    </xf>
    <xf numFmtId="0" fontId="35" fillId="41" borderId="1" xfId="5" applyFont="1" applyFill="1" applyBorder="1" applyAlignment="1" applyProtection="1">
      <alignment horizontal="center"/>
      <protection hidden="1"/>
    </xf>
    <xf numFmtId="14" fontId="35" fillId="41" borderId="1" xfId="5" applyNumberFormat="1" applyFont="1" applyFill="1" applyBorder="1" applyAlignment="1" applyProtection="1">
      <alignment horizontal="center" wrapText="1"/>
      <protection hidden="1"/>
    </xf>
    <xf numFmtId="0" fontId="38" fillId="0" borderId="25" xfId="5" applyFont="1" applyBorder="1" applyAlignment="1" applyProtection="1">
      <alignment horizontal="center" vertical="center"/>
      <protection hidden="1"/>
    </xf>
    <xf numFmtId="0" fontId="7" fillId="0" borderId="0" xfId="5" applyAlignment="1" applyProtection="1">
      <alignment vertical="center"/>
      <protection hidden="1"/>
    </xf>
    <xf numFmtId="0" fontId="39" fillId="0" borderId="44" xfId="5" applyFont="1" applyBorder="1" applyAlignment="1" applyProtection="1">
      <alignment horizontal="center" vertical="center"/>
      <protection hidden="1"/>
    </xf>
    <xf numFmtId="0" fontId="39" fillId="0" borderId="4" xfId="5" applyFont="1" applyBorder="1" applyAlignment="1" applyProtection="1">
      <alignment horizontal="center" vertical="center"/>
      <protection hidden="1"/>
    </xf>
    <xf numFmtId="0" fontId="39" fillId="0" borderId="5" xfId="5" applyFont="1" applyBorder="1" applyAlignment="1" applyProtection="1">
      <alignment horizontal="center" vertical="center"/>
      <protection hidden="1"/>
    </xf>
    <xf numFmtId="0" fontId="39" fillId="0" borderId="45" xfId="5" applyFont="1" applyBorder="1" applyAlignment="1" applyProtection="1">
      <alignment horizontal="center" vertical="center"/>
      <protection hidden="1"/>
    </xf>
    <xf numFmtId="0" fontId="39" fillId="0" borderId="39" xfId="5" applyFont="1" applyBorder="1" applyAlignment="1" applyProtection="1">
      <alignment horizontal="center" vertical="center"/>
      <protection hidden="1"/>
    </xf>
    <xf numFmtId="0" fontId="39" fillId="0" borderId="41" xfId="5" applyFont="1" applyBorder="1" applyAlignment="1" applyProtection="1">
      <alignment horizontal="center" vertical="center"/>
      <protection hidden="1"/>
    </xf>
    <xf numFmtId="0" fontId="7" fillId="0" borderId="70" xfId="5" applyBorder="1" applyProtection="1">
      <protection hidden="1"/>
    </xf>
    <xf numFmtId="0" fontId="90" fillId="0" borderId="70" xfId="0" applyFont="1" applyBorder="1" applyAlignment="1" applyProtection="1">
      <alignment vertical="center"/>
      <protection hidden="1"/>
    </xf>
    <xf numFmtId="0" fontId="0" fillId="0" borderId="70" xfId="0" applyBorder="1" applyProtection="1">
      <protection hidden="1"/>
    </xf>
    <xf numFmtId="0" fontId="7" fillId="0" borderId="70" xfId="0" applyFont="1" applyBorder="1" applyProtection="1">
      <protection hidden="1"/>
    </xf>
    <xf numFmtId="0" fontId="90" fillId="0" borderId="70" xfId="0" applyFont="1" applyFill="1" applyBorder="1" applyAlignment="1" applyProtection="1">
      <alignment vertical="center"/>
      <protection hidden="1"/>
    </xf>
    <xf numFmtId="0" fontId="91" fillId="0" borderId="70" xfId="0" applyFont="1" applyFill="1" applyBorder="1" applyAlignment="1" applyProtection="1">
      <alignment vertical="center"/>
      <protection hidden="1"/>
    </xf>
    <xf numFmtId="0" fontId="92" fillId="0" borderId="70" xfId="0" applyFont="1" applyFill="1" applyBorder="1" applyAlignment="1" applyProtection="1">
      <alignment vertical="center"/>
      <protection hidden="1"/>
    </xf>
    <xf numFmtId="0" fontId="92" fillId="0" borderId="70" xfId="674" applyFont="1" applyFill="1" applyBorder="1" applyAlignment="1" applyProtection="1">
      <alignment vertical="center" wrapText="1"/>
      <protection hidden="1"/>
    </xf>
    <xf numFmtId="0" fontId="92" fillId="0" borderId="70" xfId="0" applyFont="1" applyBorder="1" applyAlignment="1" applyProtection="1">
      <alignment vertical="center"/>
      <protection hidden="1"/>
    </xf>
    <xf numFmtId="0" fontId="90" fillId="2" borderId="70" xfId="0" applyFont="1" applyFill="1" applyBorder="1" applyAlignment="1" applyProtection="1">
      <alignment vertical="center"/>
      <protection hidden="1"/>
    </xf>
    <xf numFmtId="0" fontId="92" fillId="2" borderId="70" xfId="0" applyFont="1" applyFill="1" applyBorder="1" applyAlignment="1" applyProtection="1">
      <alignment vertical="center"/>
      <protection hidden="1"/>
    </xf>
    <xf numFmtId="0" fontId="92" fillId="0" borderId="70" xfId="0" applyFont="1" applyFill="1" applyBorder="1" applyAlignment="1" applyProtection="1">
      <alignment horizontal="left" vertical="center"/>
      <protection hidden="1"/>
    </xf>
    <xf numFmtId="0" fontId="46" fillId="0" borderId="46" xfId="1" applyFont="1" applyFill="1" applyBorder="1" applyAlignment="1" applyProtection="1">
      <alignment horizontal="center" vertical="center" wrapText="1"/>
    </xf>
    <xf numFmtId="0" fontId="46" fillId="0" borderId="62" xfId="1" applyFont="1" applyFill="1" applyBorder="1" applyAlignment="1" applyProtection="1">
      <alignment horizontal="center" vertical="center" wrapText="1"/>
    </xf>
    <xf numFmtId="0" fontId="44" fillId="5" borderId="4" xfId="1" applyFont="1" applyFill="1" applyBorder="1" applyAlignment="1" applyProtection="1">
      <alignment horizontal="center" vertical="center"/>
    </xf>
    <xf numFmtId="0" fontId="44" fillId="5" borderId="38" xfId="1" applyFont="1" applyFill="1" applyBorder="1" applyAlignment="1" applyProtection="1">
      <alignment horizontal="center" vertical="center"/>
    </xf>
    <xf numFmtId="0" fontId="44" fillId="5" borderId="5" xfId="1" applyFont="1" applyFill="1" applyBorder="1" applyAlignment="1" applyProtection="1">
      <alignment horizontal="center" vertical="center"/>
    </xf>
    <xf numFmtId="0" fontId="44" fillId="5" borderId="39" xfId="1" applyFont="1" applyFill="1" applyBorder="1" applyAlignment="1" applyProtection="1">
      <alignment horizontal="center" vertical="center"/>
    </xf>
    <xf numFmtId="0" fontId="44" fillId="5" borderId="40" xfId="1" applyFont="1" applyFill="1" applyBorder="1" applyAlignment="1" applyProtection="1">
      <alignment horizontal="center" vertical="center"/>
    </xf>
    <xf numFmtId="0" fontId="44" fillId="5" borderId="41" xfId="1" applyFont="1" applyFill="1" applyBorder="1" applyAlignment="1" applyProtection="1">
      <alignment horizontal="center" vertical="center"/>
    </xf>
    <xf numFmtId="0" fontId="43" fillId="0" borderId="13" xfId="1" applyFont="1" applyFill="1" applyBorder="1" applyAlignment="1" applyProtection="1">
      <alignment horizontal="center" vertical="center"/>
    </xf>
    <xf numFmtId="0" fontId="43" fillId="0" borderId="14" xfId="1" applyFont="1" applyFill="1" applyBorder="1" applyAlignment="1" applyProtection="1">
      <alignment horizontal="center" vertical="center"/>
    </xf>
    <xf numFmtId="0" fontId="43" fillId="0" borderId="15" xfId="1" applyFont="1" applyFill="1" applyBorder="1" applyAlignment="1" applyProtection="1">
      <alignment horizontal="center" vertical="center"/>
    </xf>
    <xf numFmtId="0" fontId="42" fillId="2" borderId="13" xfId="1" applyFont="1" applyFill="1" applyBorder="1" applyAlignment="1" applyProtection="1">
      <alignment horizontal="center"/>
    </xf>
    <xf numFmtId="0" fontId="42" fillId="2" borderId="14" xfId="1" applyFont="1" applyFill="1" applyBorder="1" applyAlignment="1" applyProtection="1">
      <alignment horizontal="center"/>
    </xf>
    <xf numFmtId="0" fontId="42" fillId="2" borderId="15" xfId="1" applyFont="1" applyFill="1" applyBorder="1" applyAlignment="1" applyProtection="1">
      <alignment horizontal="center"/>
    </xf>
    <xf numFmtId="0" fontId="45" fillId="3" borderId="47" xfId="1" applyFont="1" applyFill="1" applyBorder="1" applyAlignment="1" applyProtection="1">
      <alignment horizontal="center" vertical="center" wrapText="1"/>
    </xf>
    <xf numFmtId="0" fontId="45" fillId="3" borderId="62" xfId="1" applyFont="1" applyFill="1" applyBorder="1" applyAlignment="1" applyProtection="1">
      <alignment horizontal="center" vertical="center" wrapText="1"/>
    </xf>
    <xf numFmtId="0" fontId="93" fillId="77" borderId="72" xfId="1" applyFont="1" applyFill="1" applyBorder="1" applyAlignment="1" applyProtection="1">
      <alignment horizontal="right" vertical="center" wrapText="1"/>
      <protection locked="0"/>
    </xf>
    <xf numFmtId="0" fontId="93" fillId="77" borderId="40" xfId="1" applyFont="1" applyFill="1" applyBorder="1" applyAlignment="1" applyProtection="1">
      <alignment horizontal="right" vertical="center" wrapText="1"/>
      <protection locked="0"/>
    </xf>
    <xf numFmtId="0" fontId="41" fillId="2" borderId="0" xfId="1" applyFont="1" applyFill="1" applyBorder="1" applyAlignment="1" applyProtection="1">
      <alignment horizontal="left" vertical="center" wrapText="1"/>
      <protection locked="0"/>
    </xf>
    <xf numFmtId="0" fontId="37" fillId="43" borderId="0" xfId="5" applyFont="1" applyFill="1" applyAlignment="1" applyProtection="1">
      <alignment horizontal="center"/>
      <protection hidden="1"/>
    </xf>
    <xf numFmtId="0" fontId="9" fillId="0" borderId="13" xfId="5" applyFont="1" applyBorder="1" applyAlignment="1" applyProtection="1">
      <alignment horizontal="center"/>
      <protection hidden="1"/>
    </xf>
    <xf numFmtId="0" fontId="9" fillId="0" borderId="14" xfId="5" applyFont="1" applyBorder="1" applyAlignment="1" applyProtection="1">
      <alignment horizontal="center"/>
      <protection hidden="1"/>
    </xf>
    <xf numFmtId="0" fontId="9" fillId="0" borderId="15" xfId="5" applyFont="1" applyBorder="1" applyAlignment="1" applyProtection="1">
      <alignment horizontal="center"/>
      <protection hidden="1"/>
    </xf>
    <xf numFmtId="0" fontId="38" fillId="0" borderId="43" xfId="5" applyFont="1" applyBorder="1" applyAlignment="1" applyProtection="1">
      <alignment horizontal="center" vertical="center"/>
      <protection hidden="1"/>
    </xf>
    <xf numFmtId="0" fontId="38" fillId="0" borderId="42" xfId="5" applyFont="1" applyBorder="1" applyAlignment="1" applyProtection="1">
      <alignment horizontal="center" vertical="center"/>
      <protection hidden="1"/>
    </xf>
    <xf numFmtId="0" fontId="14" fillId="6" borderId="4" xfId="5" applyFont="1" applyFill="1" applyBorder="1" applyAlignment="1">
      <alignment horizontal="center" vertical="justify"/>
    </xf>
    <xf numFmtId="0" fontId="14" fillId="6" borderId="5" xfId="5" applyFont="1" applyFill="1" applyBorder="1" applyAlignment="1">
      <alignment horizontal="center" vertical="justify"/>
    </xf>
    <xf numFmtId="16" fontId="7" fillId="0" borderId="0" xfId="5" applyNumberFormat="1" applyProtection="1">
      <protection hidden="1"/>
    </xf>
    <xf numFmtId="0" fontId="7" fillId="0" borderId="39" xfId="5" applyBorder="1" applyProtection="1">
      <protection hidden="1"/>
    </xf>
    <xf numFmtId="0" fontId="7" fillId="0" borderId="41" xfId="5" applyBorder="1" applyProtection="1">
      <protection hidden="1"/>
    </xf>
    <xf numFmtId="0" fontId="31" fillId="39" borderId="73" xfId="5" applyNumberFormat="1" applyFont="1" applyFill="1" applyBorder="1" applyAlignment="1" applyProtection="1">
      <alignment horizontal="center"/>
      <protection hidden="1"/>
    </xf>
    <xf numFmtId="0" fontId="36" fillId="41" borderId="74" xfId="5" applyFont="1" applyFill="1" applyBorder="1" applyAlignment="1" applyProtection="1">
      <alignment horizontal="center"/>
      <protection hidden="1"/>
    </xf>
    <xf numFmtId="0" fontId="10" fillId="42" borderId="75" xfId="5" applyFont="1" applyFill="1" applyBorder="1" applyAlignment="1" applyProtection="1">
      <alignment horizontal="center"/>
      <protection hidden="1"/>
    </xf>
    <xf numFmtId="0" fontId="7" fillId="0" borderId="0" xfId="5" applyBorder="1" applyProtection="1">
      <protection hidden="1"/>
    </xf>
    <xf numFmtId="0" fontId="31" fillId="0" borderId="0" xfId="5" applyNumberFormat="1" applyFont="1" applyFill="1" applyBorder="1" applyAlignment="1" applyProtection="1">
      <alignment horizontal="center"/>
      <protection hidden="1"/>
    </xf>
    <xf numFmtId="0" fontId="36" fillId="0" borderId="0" xfId="5" applyFont="1" applyFill="1" applyBorder="1" applyAlignment="1" applyProtection="1">
      <alignment horizontal="center"/>
      <protection hidden="1"/>
    </xf>
    <xf numFmtId="0" fontId="39" fillId="0" borderId="4" xfId="5" applyFont="1" applyBorder="1" applyAlignment="1" applyProtection="1">
      <alignment vertical="center"/>
      <protection hidden="1"/>
    </xf>
    <xf numFmtId="0" fontId="39" fillId="0" borderId="5" xfId="5" applyFont="1" applyBorder="1" applyAlignment="1" applyProtection="1">
      <alignment vertical="center"/>
      <protection hidden="1"/>
    </xf>
    <xf numFmtId="0" fontId="38" fillId="0" borderId="13" xfId="5" applyFont="1" applyBorder="1" applyAlignment="1" applyProtection="1">
      <alignment horizontal="center" vertical="center"/>
      <protection hidden="1"/>
    </xf>
    <xf numFmtId="0" fontId="38" fillId="0" borderId="15" xfId="5" applyFont="1" applyBorder="1" applyAlignment="1" applyProtection="1">
      <alignment horizontal="center" vertical="center"/>
      <protection hidden="1"/>
    </xf>
    <xf numFmtId="0" fontId="45" fillId="3" borderId="0" xfId="1" applyFont="1" applyFill="1" applyBorder="1" applyAlignment="1" applyProtection="1">
      <alignment horizontal="center" vertical="center"/>
      <protection locked="0"/>
    </xf>
    <xf numFmtId="0" fontId="45" fillId="3" borderId="38" xfId="1" applyFont="1" applyFill="1" applyBorder="1" applyAlignment="1" applyProtection="1">
      <alignment horizontal="center" vertical="center" wrapText="1"/>
      <protection locked="0"/>
    </xf>
    <xf numFmtId="49" fontId="45" fillId="3" borderId="0" xfId="1" applyNumberFormat="1" applyFont="1" applyFill="1" applyBorder="1" applyAlignment="1" applyProtection="1">
      <alignment horizontal="center" vertical="center"/>
      <protection locked="0"/>
    </xf>
    <xf numFmtId="0" fontId="45" fillId="3" borderId="0" xfId="1" applyFont="1" applyFill="1" applyBorder="1" applyAlignment="1" applyProtection="1">
      <alignment horizontal="center" vertical="center"/>
      <protection locked="0"/>
    </xf>
    <xf numFmtId="0" fontId="45" fillId="3" borderId="47" xfId="1" applyFont="1" applyFill="1" applyBorder="1" applyAlignment="1" applyProtection="1">
      <alignment horizontal="center" vertical="center" wrapText="1"/>
      <protection locked="0"/>
    </xf>
    <xf numFmtId="0" fontId="45" fillId="3" borderId="0" xfId="1" applyFont="1" applyFill="1" applyBorder="1" applyAlignment="1" applyProtection="1">
      <alignment horizontal="center" vertical="center" wrapText="1"/>
      <protection locked="0"/>
    </xf>
    <xf numFmtId="0" fontId="45" fillId="3" borderId="62" xfId="1" applyFont="1" applyFill="1" applyBorder="1" applyAlignment="1" applyProtection="1">
      <alignment horizontal="center" vertical="center" wrapText="1"/>
      <protection locked="0"/>
    </xf>
  </cellXfs>
  <cellStyles count="675">
    <cellStyle name="20% - Accent1" xfId="228"/>
    <cellStyle name="20% - Accent2" xfId="229"/>
    <cellStyle name="20% - Accent3" xfId="230"/>
    <cellStyle name="20% - Accent4" xfId="231"/>
    <cellStyle name="20% - Accent5" xfId="232"/>
    <cellStyle name="20% - Accent6" xfId="233"/>
    <cellStyle name="20% - Cor1" xfId="22" builtinId="30" customBuiltin="1"/>
    <cellStyle name="20% - Cor1 2" xfId="50"/>
    <cellStyle name="20% - Cor1 2 2" xfId="97"/>
    <cellStyle name="20% - Cor1 2 2 2" xfId="204"/>
    <cellStyle name="20% - Cor1 2 2 2 2" xfId="402"/>
    <cellStyle name="20% - Cor1 2 2 3" xfId="401"/>
    <cellStyle name="20% - Cor1 2 3" xfId="128"/>
    <cellStyle name="20% - Cor1 2 3 2" xfId="403"/>
    <cellStyle name="20% - Cor1 2 4" xfId="82"/>
    <cellStyle name="20% - Cor1 2 4 2" xfId="404"/>
    <cellStyle name="20% - Cor1 2 5" xfId="174"/>
    <cellStyle name="20% - Cor1 2 5 2" xfId="405"/>
    <cellStyle name="20% - Cor1 2 6" xfId="360"/>
    <cellStyle name="20% - Cor1 2 6 2" xfId="406"/>
    <cellStyle name="20% - Cor1 2 7" xfId="651"/>
    <cellStyle name="20% - Cor1 2 8" xfId="400"/>
    <cellStyle name="20% - Cor1 3" xfId="115"/>
    <cellStyle name="20% - Cor1 3 2" xfId="188"/>
    <cellStyle name="20% - Cor1 3 2 2" xfId="408"/>
    <cellStyle name="20% - Cor1 3 3" xfId="407"/>
    <cellStyle name="20% - Cor1 4" xfId="146"/>
    <cellStyle name="20% - Cor1 4 2" xfId="409"/>
    <cellStyle name="20% - Cor1 5" xfId="66"/>
    <cellStyle name="20% - Cor1 5 2" xfId="410"/>
    <cellStyle name="20% - Cor1 6" xfId="158"/>
    <cellStyle name="20% - Cor1 6 2" xfId="411"/>
    <cellStyle name="20% - Cor1 7" xfId="378"/>
    <cellStyle name="20% - Cor1 7 2" xfId="412"/>
    <cellStyle name="20% - Cor2" xfId="26" builtinId="34" customBuiltin="1"/>
    <cellStyle name="20% - Cor2 2" xfId="52"/>
    <cellStyle name="20% - Cor2 2 2" xfId="98"/>
    <cellStyle name="20% - Cor2 2 2 2" xfId="206"/>
    <cellStyle name="20% - Cor2 2 2 2 2" xfId="415"/>
    <cellStyle name="20% - Cor2 2 2 3" xfId="414"/>
    <cellStyle name="20% - Cor2 2 3" xfId="129"/>
    <cellStyle name="20% - Cor2 2 3 2" xfId="416"/>
    <cellStyle name="20% - Cor2 2 4" xfId="84"/>
    <cellStyle name="20% - Cor2 2 4 2" xfId="417"/>
    <cellStyle name="20% - Cor2 2 5" xfId="176"/>
    <cellStyle name="20% - Cor2 2 5 2" xfId="418"/>
    <cellStyle name="20% - Cor2 2 6" xfId="361"/>
    <cellStyle name="20% - Cor2 2 6 2" xfId="419"/>
    <cellStyle name="20% - Cor2 2 7" xfId="653"/>
    <cellStyle name="20% - Cor2 2 8" xfId="413"/>
    <cellStyle name="20% - Cor2 3" xfId="117"/>
    <cellStyle name="20% - Cor2 3 2" xfId="190"/>
    <cellStyle name="20% - Cor2 3 2 2" xfId="421"/>
    <cellStyle name="20% - Cor2 3 3" xfId="420"/>
    <cellStyle name="20% - Cor2 4" xfId="148"/>
    <cellStyle name="20% - Cor2 4 2" xfId="422"/>
    <cellStyle name="20% - Cor2 5" xfId="68"/>
    <cellStyle name="20% - Cor2 5 2" xfId="423"/>
    <cellStyle name="20% - Cor2 6" xfId="160"/>
    <cellStyle name="20% - Cor2 6 2" xfId="424"/>
    <cellStyle name="20% - Cor2 7" xfId="380"/>
    <cellStyle name="20% - Cor2 7 2" xfId="425"/>
    <cellStyle name="20% - Cor3" xfId="30" builtinId="38" customBuiltin="1"/>
    <cellStyle name="20% - Cor3 2" xfId="54"/>
    <cellStyle name="20% - Cor3 2 2" xfId="99"/>
    <cellStyle name="20% - Cor3 2 2 2" xfId="208"/>
    <cellStyle name="20% - Cor3 2 2 2 2" xfId="428"/>
    <cellStyle name="20% - Cor3 2 2 3" xfId="427"/>
    <cellStyle name="20% - Cor3 2 3" xfId="130"/>
    <cellStyle name="20% - Cor3 2 3 2" xfId="429"/>
    <cellStyle name="20% - Cor3 2 4" xfId="86"/>
    <cellStyle name="20% - Cor3 2 4 2" xfId="430"/>
    <cellStyle name="20% - Cor3 2 5" xfId="178"/>
    <cellStyle name="20% - Cor3 2 5 2" xfId="431"/>
    <cellStyle name="20% - Cor3 2 6" xfId="362"/>
    <cellStyle name="20% - Cor3 2 6 2" xfId="432"/>
    <cellStyle name="20% - Cor3 2 7" xfId="655"/>
    <cellStyle name="20% - Cor3 2 8" xfId="426"/>
    <cellStyle name="20% - Cor3 3" xfId="119"/>
    <cellStyle name="20% - Cor3 3 2" xfId="192"/>
    <cellStyle name="20% - Cor3 3 2 2" xfId="434"/>
    <cellStyle name="20% - Cor3 3 3" xfId="433"/>
    <cellStyle name="20% - Cor3 4" xfId="150"/>
    <cellStyle name="20% - Cor3 4 2" xfId="435"/>
    <cellStyle name="20% - Cor3 5" xfId="70"/>
    <cellStyle name="20% - Cor3 5 2" xfId="436"/>
    <cellStyle name="20% - Cor3 6" xfId="162"/>
    <cellStyle name="20% - Cor3 6 2" xfId="437"/>
    <cellStyle name="20% - Cor3 7" xfId="382"/>
    <cellStyle name="20% - Cor3 7 2" xfId="438"/>
    <cellStyle name="20% - Cor4" xfId="34" builtinId="42" customBuiltin="1"/>
    <cellStyle name="20% - Cor4 2" xfId="57"/>
    <cellStyle name="20% - Cor4 2 2" xfId="100"/>
    <cellStyle name="20% - Cor4 2 2 2" xfId="210"/>
    <cellStyle name="20% - Cor4 2 2 2 2" xfId="441"/>
    <cellStyle name="20% - Cor4 2 2 3" xfId="440"/>
    <cellStyle name="20% - Cor4 2 3" xfId="131"/>
    <cellStyle name="20% - Cor4 2 3 2" xfId="442"/>
    <cellStyle name="20% - Cor4 2 4" xfId="88"/>
    <cellStyle name="20% - Cor4 2 4 2" xfId="443"/>
    <cellStyle name="20% - Cor4 2 5" xfId="180"/>
    <cellStyle name="20% - Cor4 2 5 2" xfId="444"/>
    <cellStyle name="20% - Cor4 2 6" xfId="363"/>
    <cellStyle name="20% - Cor4 2 6 2" xfId="445"/>
    <cellStyle name="20% - Cor4 2 7" xfId="657"/>
    <cellStyle name="20% - Cor4 2 8" xfId="439"/>
    <cellStyle name="20% - Cor4 3" xfId="121"/>
    <cellStyle name="20% - Cor4 3 2" xfId="194"/>
    <cellStyle name="20% - Cor4 3 2 2" xfId="447"/>
    <cellStyle name="20% - Cor4 3 3" xfId="446"/>
    <cellStyle name="20% - Cor4 4" xfId="152"/>
    <cellStyle name="20% - Cor4 4 2" xfId="448"/>
    <cellStyle name="20% - Cor4 5" xfId="72"/>
    <cellStyle name="20% - Cor4 5 2" xfId="449"/>
    <cellStyle name="20% - Cor4 6" xfId="164"/>
    <cellStyle name="20% - Cor4 6 2" xfId="450"/>
    <cellStyle name="20% - Cor4 7" xfId="384"/>
    <cellStyle name="20% - Cor4 7 2" xfId="451"/>
    <cellStyle name="20% - Cor5" xfId="38" builtinId="46" customBuiltin="1"/>
    <cellStyle name="20% - Cor5 2" xfId="59"/>
    <cellStyle name="20% - Cor5 2 2" xfId="101"/>
    <cellStyle name="20% - Cor5 2 2 2" xfId="212"/>
    <cellStyle name="20% - Cor5 2 2 2 2" xfId="454"/>
    <cellStyle name="20% - Cor5 2 2 3" xfId="453"/>
    <cellStyle name="20% - Cor5 2 3" xfId="132"/>
    <cellStyle name="20% - Cor5 2 3 2" xfId="455"/>
    <cellStyle name="20% - Cor5 2 4" xfId="90"/>
    <cellStyle name="20% - Cor5 2 4 2" xfId="456"/>
    <cellStyle name="20% - Cor5 2 5" xfId="182"/>
    <cellStyle name="20% - Cor5 2 5 2" xfId="457"/>
    <cellStyle name="20% - Cor5 2 6" xfId="364"/>
    <cellStyle name="20% - Cor5 2 6 2" xfId="458"/>
    <cellStyle name="20% - Cor5 2 7" xfId="659"/>
    <cellStyle name="20% - Cor5 2 8" xfId="452"/>
    <cellStyle name="20% - Cor5 3" xfId="123"/>
    <cellStyle name="20% - Cor5 3 2" xfId="196"/>
    <cellStyle name="20% - Cor5 3 2 2" xfId="460"/>
    <cellStyle name="20% - Cor5 3 3" xfId="459"/>
    <cellStyle name="20% - Cor5 4" xfId="154"/>
    <cellStyle name="20% - Cor5 4 2" xfId="461"/>
    <cellStyle name="20% - Cor5 5" xfId="74"/>
    <cellStyle name="20% - Cor5 5 2" xfId="462"/>
    <cellStyle name="20% - Cor5 6" xfId="166"/>
    <cellStyle name="20% - Cor5 6 2" xfId="463"/>
    <cellStyle name="20% - Cor5 7" xfId="386"/>
    <cellStyle name="20% - Cor5 7 2" xfId="464"/>
    <cellStyle name="20% - Cor6" xfId="42" builtinId="50" customBuiltin="1"/>
    <cellStyle name="20% - Cor6 2" xfId="61"/>
    <cellStyle name="20% - Cor6 2 2" xfId="102"/>
    <cellStyle name="20% - Cor6 2 2 2" xfId="214"/>
    <cellStyle name="20% - Cor6 2 2 2 2" xfId="467"/>
    <cellStyle name="20% - Cor6 2 2 3" xfId="466"/>
    <cellStyle name="20% - Cor6 2 3" xfId="133"/>
    <cellStyle name="20% - Cor6 2 3 2" xfId="468"/>
    <cellStyle name="20% - Cor6 2 4" xfId="92"/>
    <cellStyle name="20% - Cor6 2 4 2" xfId="469"/>
    <cellStyle name="20% - Cor6 2 5" xfId="184"/>
    <cellStyle name="20% - Cor6 2 5 2" xfId="470"/>
    <cellStyle name="20% - Cor6 2 6" xfId="365"/>
    <cellStyle name="20% - Cor6 2 6 2" xfId="471"/>
    <cellStyle name="20% - Cor6 2 7" xfId="661"/>
    <cellStyle name="20% - Cor6 2 8" xfId="465"/>
    <cellStyle name="20% - Cor6 3" xfId="125"/>
    <cellStyle name="20% - Cor6 3 2" xfId="198"/>
    <cellStyle name="20% - Cor6 3 2 2" xfId="473"/>
    <cellStyle name="20% - Cor6 3 3" xfId="472"/>
    <cellStyle name="20% - Cor6 4" xfId="156"/>
    <cellStyle name="20% - Cor6 4 2" xfId="474"/>
    <cellStyle name="20% - Cor6 5" xfId="76"/>
    <cellStyle name="20% - Cor6 5 2" xfId="475"/>
    <cellStyle name="20% - Cor6 6" xfId="168"/>
    <cellStyle name="20% - Cor6 6 2" xfId="476"/>
    <cellStyle name="20% - Cor6 7" xfId="388"/>
    <cellStyle name="20% - Cor6 7 2" xfId="477"/>
    <cellStyle name="20% - Ênfase1" xfId="309"/>
    <cellStyle name="20% - Ênfase1 2" xfId="624"/>
    <cellStyle name="20% - Ênfase2" xfId="311"/>
    <cellStyle name="20% - Ênfase2 2" xfId="628"/>
    <cellStyle name="20% - Ênfase3" xfId="329"/>
    <cellStyle name="20% - Ênfase3 2" xfId="632"/>
    <cellStyle name="20% - Ênfase4" xfId="332"/>
    <cellStyle name="20% - Ênfase4 2" xfId="636"/>
    <cellStyle name="20% - Ênfase5" xfId="336"/>
    <cellStyle name="20% - Ênfase5 2" xfId="640"/>
    <cellStyle name="20% - Ênfase6" xfId="339"/>
    <cellStyle name="20% - Ênfase6 2" xfId="644"/>
    <cellStyle name="40% - Accent1" xfId="234"/>
    <cellStyle name="40% - Accent2" xfId="235"/>
    <cellStyle name="40% - Accent3" xfId="236"/>
    <cellStyle name="40% - Accent4" xfId="237"/>
    <cellStyle name="40% - Accent5" xfId="238"/>
    <cellStyle name="40% - Accent6" xfId="239"/>
    <cellStyle name="40% - Cor1" xfId="23" builtinId="31" customBuiltin="1"/>
    <cellStyle name="40% - Cor1 2" xfId="51"/>
    <cellStyle name="40% - Cor1 2 2" xfId="103"/>
    <cellStyle name="40% - Cor1 2 2 2" xfId="205"/>
    <cellStyle name="40% - Cor1 2 2 2 2" xfId="486"/>
    <cellStyle name="40% - Cor1 2 2 3" xfId="485"/>
    <cellStyle name="40% - Cor1 2 3" xfId="134"/>
    <cellStyle name="40% - Cor1 2 3 2" xfId="487"/>
    <cellStyle name="40% - Cor1 2 4" xfId="83"/>
    <cellStyle name="40% - Cor1 2 4 2" xfId="488"/>
    <cellStyle name="40% - Cor1 2 5" xfId="175"/>
    <cellStyle name="40% - Cor1 2 5 2" xfId="489"/>
    <cellStyle name="40% - Cor1 2 6" xfId="366"/>
    <cellStyle name="40% - Cor1 2 6 2" xfId="490"/>
    <cellStyle name="40% - Cor1 2 7" xfId="652"/>
    <cellStyle name="40% - Cor1 2 8" xfId="484"/>
    <cellStyle name="40% - Cor1 3" xfId="116"/>
    <cellStyle name="40% - Cor1 3 2" xfId="189"/>
    <cellStyle name="40% - Cor1 3 2 2" xfId="492"/>
    <cellStyle name="40% - Cor1 3 3" xfId="491"/>
    <cellStyle name="40% - Cor1 4" xfId="147"/>
    <cellStyle name="40% - Cor1 4 2" xfId="493"/>
    <cellStyle name="40% - Cor1 5" xfId="67"/>
    <cellStyle name="40% - Cor1 5 2" xfId="494"/>
    <cellStyle name="40% - Cor1 6" xfId="159"/>
    <cellStyle name="40% - Cor1 6 2" xfId="495"/>
    <cellStyle name="40% - Cor1 7" xfId="379"/>
    <cellStyle name="40% - Cor1 7 2" xfId="496"/>
    <cellStyle name="40% - Cor2" xfId="27" builtinId="35" customBuiltin="1"/>
    <cellStyle name="40% - Cor2 2" xfId="53"/>
    <cellStyle name="40% - Cor2 2 2" xfId="104"/>
    <cellStyle name="40% - Cor2 2 2 2" xfId="207"/>
    <cellStyle name="40% - Cor2 2 2 2 2" xfId="499"/>
    <cellStyle name="40% - Cor2 2 2 3" xfId="498"/>
    <cellStyle name="40% - Cor2 2 3" xfId="135"/>
    <cellStyle name="40% - Cor2 2 3 2" xfId="500"/>
    <cellStyle name="40% - Cor2 2 4" xfId="85"/>
    <cellStyle name="40% - Cor2 2 4 2" xfId="501"/>
    <cellStyle name="40% - Cor2 2 5" xfId="177"/>
    <cellStyle name="40% - Cor2 2 5 2" xfId="502"/>
    <cellStyle name="40% - Cor2 2 6" xfId="367"/>
    <cellStyle name="40% - Cor2 2 6 2" xfId="503"/>
    <cellStyle name="40% - Cor2 2 7" xfId="654"/>
    <cellStyle name="40% - Cor2 2 8" xfId="497"/>
    <cellStyle name="40% - Cor2 3" xfId="118"/>
    <cellStyle name="40% - Cor2 3 2" xfId="191"/>
    <cellStyle name="40% - Cor2 3 2 2" xfId="505"/>
    <cellStyle name="40% - Cor2 3 3" xfId="504"/>
    <cellStyle name="40% - Cor2 4" xfId="149"/>
    <cellStyle name="40% - Cor2 4 2" xfId="506"/>
    <cellStyle name="40% - Cor2 5" xfId="69"/>
    <cellStyle name="40% - Cor2 5 2" xfId="507"/>
    <cellStyle name="40% - Cor2 6" xfId="161"/>
    <cellStyle name="40% - Cor2 6 2" xfId="508"/>
    <cellStyle name="40% - Cor2 7" xfId="381"/>
    <cellStyle name="40% - Cor2 7 2" xfId="509"/>
    <cellStyle name="40% - Cor3" xfId="31" builtinId="39" customBuiltin="1"/>
    <cellStyle name="40% - Cor3 2" xfId="55"/>
    <cellStyle name="40% - Cor3 2 2" xfId="105"/>
    <cellStyle name="40% - Cor3 2 2 2" xfId="209"/>
    <cellStyle name="40% - Cor3 2 2 2 2" xfId="512"/>
    <cellStyle name="40% - Cor3 2 2 3" xfId="511"/>
    <cellStyle name="40% - Cor3 2 3" xfId="136"/>
    <cellStyle name="40% - Cor3 2 3 2" xfId="513"/>
    <cellStyle name="40% - Cor3 2 4" xfId="87"/>
    <cellStyle name="40% - Cor3 2 4 2" xfId="514"/>
    <cellStyle name="40% - Cor3 2 5" xfId="179"/>
    <cellStyle name="40% - Cor3 2 5 2" xfId="515"/>
    <cellStyle name="40% - Cor3 2 6" xfId="368"/>
    <cellStyle name="40% - Cor3 2 6 2" xfId="516"/>
    <cellStyle name="40% - Cor3 2 7" xfId="656"/>
    <cellStyle name="40% - Cor3 2 8" xfId="510"/>
    <cellStyle name="40% - Cor3 3" xfId="120"/>
    <cellStyle name="40% - Cor3 3 2" xfId="193"/>
    <cellStyle name="40% - Cor3 3 2 2" xfId="518"/>
    <cellStyle name="40% - Cor3 3 3" xfId="517"/>
    <cellStyle name="40% - Cor3 4" xfId="151"/>
    <cellStyle name="40% - Cor3 4 2" xfId="519"/>
    <cellStyle name="40% - Cor3 5" xfId="71"/>
    <cellStyle name="40% - Cor3 5 2" xfId="520"/>
    <cellStyle name="40% - Cor3 6" xfId="163"/>
    <cellStyle name="40% - Cor3 6 2" xfId="521"/>
    <cellStyle name="40% - Cor3 7" xfId="383"/>
    <cellStyle name="40% - Cor3 7 2" xfId="522"/>
    <cellStyle name="40% - Cor4" xfId="35" builtinId="43" customBuiltin="1"/>
    <cellStyle name="40% - Cor4 2" xfId="58"/>
    <cellStyle name="40% - Cor4 2 2" xfId="106"/>
    <cellStyle name="40% - Cor4 2 2 2" xfId="211"/>
    <cellStyle name="40% - Cor4 2 2 2 2" xfId="525"/>
    <cellStyle name="40% - Cor4 2 2 3" xfId="524"/>
    <cellStyle name="40% - Cor4 2 3" xfId="137"/>
    <cellStyle name="40% - Cor4 2 3 2" xfId="526"/>
    <cellStyle name="40% - Cor4 2 4" xfId="89"/>
    <cellStyle name="40% - Cor4 2 4 2" xfId="527"/>
    <cellStyle name="40% - Cor4 2 5" xfId="181"/>
    <cellStyle name="40% - Cor4 2 5 2" xfId="528"/>
    <cellStyle name="40% - Cor4 2 6" xfId="369"/>
    <cellStyle name="40% - Cor4 2 6 2" xfId="529"/>
    <cellStyle name="40% - Cor4 2 7" xfId="658"/>
    <cellStyle name="40% - Cor4 2 8" xfId="523"/>
    <cellStyle name="40% - Cor4 3" xfId="122"/>
    <cellStyle name="40% - Cor4 3 2" xfId="195"/>
    <cellStyle name="40% - Cor4 3 2 2" xfId="531"/>
    <cellStyle name="40% - Cor4 3 3" xfId="530"/>
    <cellStyle name="40% - Cor4 4" xfId="153"/>
    <cellStyle name="40% - Cor4 4 2" xfId="532"/>
    <cellStyle name="40% - Cor4 5" xfId="73"/>
    <cellStyle name="40% - Cor4 5 2" xfId="533"/>
    <cellStyle name="40% - Cor4 6" xfId="165"/>
    <cellStyle name="40% - Cor4 6 2" xfId="534"/>
    <cellStyle name="40% - Cor4 7" xfId="385"/>
    <cellStyle name="40% - Cor4 7 2" xfId="535"/>
    <cellStyle name="40% - Cor5" xfId="39" builtinId="47" customBuiltin="1"/>
    <cellStyle name="40% - Cor5 2" xfId="60"/>
    <cellStyle name="40% - Cor5 2 2" xfId="107"/>
    <cellStyle name="40% - Cor5 2 2 2" xfId="213"/>
    <cellStyle name="40% - Cor5 2 2 2 2" xfId="538"/>
    <cellStyle name="40% - Cor5 2 2 3" xfId="537"/>
    <cellStyle name="40% - Cor5 2 3" xfId="138"/>
    <cellStyle name="40% - Cor5 2 3 2" xfId="539"/>
    <cellStyle name="40% - Cor5 2 4" xfId="91"/>
    <cellStyle name="40% - Cor5 2 4 2" xfId="540"/>
    <cellStyle name="40% - Cor5 2 5" xfId="183"/>
    <cellStyle name="40% - Cor5 2 5 2" xfId="541"/>
    <cellStyle name="40% - Cor5 2 6" xfId="370"/>
    <cellStyle name="40% - Cor5 2 6 2" xfId="542"/>
    <cellStyle name="40% - Cor5 2 7" xfId="660"/>
    <cellStyle name="40% - Cor5 2 8" xfId="536"/>
    <cellStyle name="40% - Cor5 3" xfId="124"/>
    <cellStyle name="40% - Cor5 3 2" xfId="197"/>
    <cellStyle name="40% - Cor5 3 2 2" xfId="544"/>
    <cellStyle name="40% - Cor5 3 3" xfId="543"/>
    <cellStyle name="40% - Cor5 4" xfId="155"/>
    <cellStyle name="40% - Cor5 4 2" xfId="545"/>
    <cellStyle name="40% - Cor5 5" xfId="75"/>
    <cellStyle name="40% - Cor5 5 2" xfId="546"/>
    <cellStyle name="40% - Cor5 6" xfId="167"/>
    <cellStyle name="40% - Cor5 6 2" xfId="547"/>
    <cellStyle name="40% - Cor5 7" xfId="387"/>
    <cellStyle name="40% - Cor5 7 2" xfId="548"/>
    <cellStyle name="40% - Cor6" xfId="43" builtinId="51" customBuiltin="1"/>
    <cellStyle name="40% - Cor6 2" xfId="62"/>
    <cellStyle name="40% - Cor6 2 2" xfId="108"/>
    <cellStyle name="40% - Cor6 2 2 2" xfId="215"/>
    <cellStyle name="40% - Cor6 2 2 2 2" xfId="551"/>
    <cellStyle name="40% - Cor6 2 2 3" xfId="550"/>
    <cellStyle name="40% - Cor6 2 3" xfId="139"/>
    <cellStyle name="40% - Cor6 2 3 2" xfId="552"/>
    <cellStyle name="40% - Cor6 2 4" xfId="93"/>
    <cellStyle name="40% - Cor6 2 4 2" xfId="553"/>
    <cellStyle name="40% - Cor6 2 5" xfId="185"/>
    <cellStyle name="40% - Cor6 2 5 2" xfId="554"/>
    <cellStyle name="40% - Cor6 2 6" xfId="371"/>
    <cellStyle name="40% - Cor6 2 6 2" xfId="555"/>
    <cellStyle name="40% - Cor6 2 7" xfId="662"/>
    <cellStyle name="40% - Cor6 2 8" xfId="549"/>
    <cellStyle name="40% - Cor6 3" xfId="126"/>
    <cellStyle name="40% - Cor6 3 2" xfId="199"/>
    <cellStyle name="40% - Cor6 3 2 2" xfId="557"/>
    <cellStyle name="40% - Cor6 3 3" xfId="556"/>
    <cellStyle name="40% - Cor6 4" xfId="157"/>
    <cellStyle name="40% - Cor6 4 2" xfId="558"/>
    <cellStyle name="40% - Cor6 5" xfId="77"/>
    <cellStyle name="40% - Cor6 5 2" xfId="559"/>
    <cellStyle name="40% - Cor6 6" xfId="169"/>
    <cellStyle name="40% - Cor6 6 2" xfId="560"/>
    <cellStyle name="40% - Cor6 7" xfId="389"/>
    <cellStyle name="40% - Cor6 7 2" xfId="561"/>
    <cellStyle name="40% - Ênfase1" xfId="325"/>
    <cellStyle name="40% - Ênfase1 2" xfId="625"/>
    <cellStyle name="40% - Ênfase2" xfId="327"/>
    <cellStyle name="40% - Ênfase2 2" xfId="629"/>
    <cellStyle name="40% - Ênfase3" xfId="322"/>
    <cellStyle name="40% - Ênfase3 2" xfId="633"/>
    <cellStyle name="40% - Ênfase4" xfId="333"/>
    <cellStyle name="40% - Ênfase4 2" xfId="637"/>
    <cellStyle name="40% - Ênfase5" xfId="302"/>
    <cellStyle name="40% - Ênfase5 2" xfId="641"/>
    <cellStyle name="40% - Ênfase6" xfId="340"/>
    <cellStyle name="40% - Ênfase6 2" xfId="645"/>
    <cellStyle name="60% - Accent1" xfId="240"/>
    <cellStyle name="60% - Accent2" xfId="241"/>
    <cellStyle name="60% - Accent3" xfId="242"/>
    <cellStyle name="60% - Accent4" xfId="243"/>
    <cellStyle name="60% - Accent5" xfId="244"/>
    <cellStyle name="60% - Accent6" xfId="245"/>
    <cellStyle name="60% - Cor1" xfId="24" builtinId="32" customBuiltin="1"/>
    <cellStyle name="60% - Cor1 2" xfId="395"/>
    <cellStyle name="60% - Cor2" xfId="28" builtinId="36" customBuiltin="1"/>
    <cellStyle name="60% - Cor2 2" xfId="394"/>
    <cellStyle name="60% - Cor3" xfId="32" builtinId="40" customBuiltin="1"/>
    <cellStyle name="60% - Cor3 2" xfId="393"/>
    <cellStyle name="60% - Cor4" xfId="36" builtinId="44" customBuiltin="1"/>
    <cellStyle name="60% - Cor4 2" xfId="392"/>
    <cellStyle name="60% - Cor5" xfId="40" builtinId="48" customBuiltin="1"/>
    <cellStyle name="60% - Cor5 2" xfId="391"/>
    <cellStyle name="60% - Cor6" xfId="44" builtinId="52" customBuiltin="1"/>
    <cellStyle name="60% - Cor6 2" xfId="390"/>
    <cellStyle name="60% - Ênfase1" xfId="326"/>
    <cellStyle name="60% - Ênfase1 2" xfId="626"/>
    <cellStyle name="60% - Ênfase2" xfId="320"/>
    <cellStyle name="60% - Ênfase2 2" xfId="630"/>
    <cellStyle name="60% - Ênfase3" xfId="330"/>
    <cellStyle name="60% - Ênfase3 2" xfId="634"/>
    <cellStyle name="60% - Ênfase4" xfId="334"/>
    <cellStyle name="60% - Ênfase4 2" xfId="638"/>
    <cellStyle name="60% - Ênfase5" xfId="337"/>
    <cellStyle name="60% - Ênfase5 2" xfId="642"/>
    <cellStyle name="60% - Ênfase6" xfId="296"/>
    <cellStyle name="60% - Ênfase6 2" xfId="646"/>
    <cellStyle name="Accent1" xfId="246"/>
    <cellStyle name="Accent2" xfId="247"/>
    <cellStyle name="Accent3" xfId="248"/>
    <cellStyle name="Accent4" xfId="249"/>
    <cellStyle name="Accent5" xfId="250"/>
    <cellStyle name="Accent6" xfId="251"/>
    <cellStyle name="Bad" xfId="252"/>
    <cellStyle name="Bom" xfId="321"/>
    <cellStyle name="Bom 2" xfId="621"/>
    <cellStyle name="Cabeçalho 1" xfId="7" builtinId="16" customBuiltin="1"/>
    <cellStyle name="Cabeçalho 2" xfId="8" builtinId="17" customBuiltin="1"/>
    <cellStyle name="Cabeçalho 3" xfId="9" builtinId="18" customBuiltin="1"/>
    <cellStyle name="Cabeçalho 4" xfId="10" builtinId="19" customBuiltin="1"/>
    <cellStyle name="Calculation" xfId="253"/>
    <cellStyle name="Calculation 2" xfId="254"/>
    <cellStyle name="Calculation 2 2" xfId="352"/>
    <cellStyle name="Calculation 2 2 2" xfId="669"/>
    <cellStyle name="Calculation 2 3" xfId="346"/>
    <cellStyle name="Calculation 2 3 2" xfId="672"/>
    <cellStyle name="Calculation 2 4" xfId="673"/>
    <cellStyle name="Calculation 3" xfId="351"/>
    <cellStyle name="Calculation 3 2" xfId="668"/>
    <cellStyle name="Calculation 4" xfId="345"/>
    <cellStyle name="Calculation 4 2" xfId="671"/>
    <cellStyle name="Calculation 5" xfId="670"/>
    <cellStyle name="Cálculo" xfId="16" builtinId="22" customBuiltin="1"/>
    <cellStyle name="Cálculo 2" xfId="317"/>
    <cellStyle name="Cálculo 2 2" xfId="667"/>
    <cellStyle name="Célula de Verificação" xfId="295"/>
    <cellStyle name="Célula de Verificação 2" xfId="616"/>
    <cellStyle name="Célula Ligada" xfId="17" builtinId="24" customBuiltin="1"/>
    <cellStyle name="Célula Vinculada" xfId="318"/>
    <cellStyle name="Célula Vinculada 2" xfId="622"/>
    <cellStyle name="Check Cell" xfId="255"/>
    <cellStyle name="Check Cell 2" xfId="344"/>
    <cellStyle name="Cor1" xfId="21" builtinId="29" customBuiltin="1"/>
    <cellStyle name="Cor2" xfId="25" builtinId="33" customBuiltin="1"/>
    <cellStyle name="Cor3" xfId="29" builtinId="37" customBuiltin="1"/>
    <cellStyle name="Cor4" xfId="33" builtinId="41" customBuiltin="1"/>
    <cellStyle name="Cor5" xfId="37" builtinId="45" customBuiltin="1"/>
    <cellStyle name="Cor6" xfId="41" builtinId="49" customBuiltin="1"/>
    <cellStyle name="Correcto" xfId="11" builtinId="26" customBuiltin="1"/>
    <cellStyle name="Ênfase1" xfId="324"/>
    <cellStyle name="Ênfase1 2" xfId="623"/>
    <cellStyle name="Ênfase2" xfId="315"/>
    <cellStyle name="Ênfase2 2" xfId="627"/>
    <cellStyle name="Ênfase3" xfId="328"/>
    <cellStyle name="Ênfase3 2" xfId="631"/>
    <cellStyle name="Ênfase4" xfId="331"/>
    <cellStyle name="Ênfase4 2" xfId="635"/>
    <cellStyle name="Ênfase5" xfId="335"/>
    <cellStyle name="Ênfase5 2" xfId="639"/>
    <cellStyle name="Ênfase6" xfId="338"/>
    <cellStyle name="Ênfase6 2" xfId="643"/>
    <cellStyle name="Entrada" xfId="14" builtinId="20" customBuiltin="1"/>
    <cellStyle name="Entrada 2" xfId="314"/>
    <cellStyle name="Entrada 2 2" xfId="666"/>
    <cellStyle name="Excel Built-in Normal" xfId="256"/>
    <cellStyle name="Explanatory Text" xfId="257"/>
    <cellStyle name="Followed Hyperlink" xfId="258"/>
    <cellStyle name="Followed Hyperlink 2" xfId="259"/>
    <cellStyle name="Followed Hyperlink 3" xfId="298"/>
    <cellStyle name="Good" xfId="260"/>
    <cellStyle name="Heading 1" xfId="261"/>
    <cellStyle name="Heading 2" xfId="262"/>
    <cellStyle name="Heading 3" xfId="263"/>
    <cellStyle name="Heading 4" xfId="264"/>
    <cellStyle name="Hiperligação 2" xfId="265"/>
    <cellStyle name="Hiperligação 3" xfId="266"/>
    <cellStyle name="Hiperligação 4" xfId="267"/>
    <cellStyle name="Hiperligação 5" xfId="222"/>
    <cellStyle name="Hiperligação 6" xfId="268"/>
    <cellStyle name="Hiperlink" xfId="299"/>
    <cellStyle name="Hiperlink 2" xfId="665"/>
    <cellStyle name="Hiperlink seguido" xfId="301"/>
    <cellStyle name="Hyperlink" xfId="350"/>
    <cellStyle name="Hyperlink 2" xfId="269"/>
    <cellStyle name="Incorrecto" xfId="12" builtinId="27" customBuiltin="1"/>
    <cellStyle name="Incorreto" xfId="313"/>
    <cellStyle name="Input" xfId="270"/>
    <cellStyle name="Input 2" xfId="271"/>
    <cellStyle name="Input 2 2" xfId="354"/>
    <cellStyle name="Input 2 2 2" xfId="480"/>
    <cellStyle name="Input 2 3" xfId="348"/>
    <cellStyle name="Input 2 3 2" xfId="481"/>
    <cellStyle name="Input 2 4" xfId="479"/>
    <cellStyle name="Input 3" xfId="353"/>
    <cellStyle name="Input 3 2" xfId="482"/>
    <cellStyle name="Input 4" xfId="347"/>
    <cellStyle name="Input 4 2" xfId="483"/>
    <cellStyle name="Input 5" xfId="478"/>
    <cellStyle name="Linked Cell" xfId="272"/>
    <cellStyle name="Moeda 2" xfId="273"/>
    <cellStyle name="Moeda 3" xfId="358"/>
    <cellStyle name="Neutra" xfId="323"/>
    <cellStyle name="Neutral" xfId="274"/>
    <cellStyle name="Neutro" xfId="13" builtinId="28" customBuiltin="1"/>
    <cellStyle name="Neutro 2" xfId="396"/>
    <cellStyle name="Normal" xfId="0" builtinId="0"/>
    <cellStyle name="Normal 10" xfId="223"/>
    <cellStyle name="Normal 11" xfId="275"/>
    <cellStyle name="Normal 12" xfId="219"/>
    <cellStyle name="Normal 13" xfId="276"/>
    <cellStyle name="Normal 14" xfId="277"/>
    <cellStyle name="Normal 15" xfId="278"/>
    <cellStyle name="Normal 16" xfId="279"/>
    <cellStyle name="Normal 17" xfId="280"/>
    <cellStyle name="Normal 18" xfId="226"/>
    <cellStyle name="Normal 19" xfId="281"/>
    <cellStyle name="Normal 2" xfId="1"/>
    <cellStyle name="Normal 2 2" xfId="5"/>
    <cellStyle name="Normal 2 2 2" xfId="218"/>
    <cellStyle name="Normal 2 2 3" xfId="282"/>
    <cellStyle name="Normal 2 3" xfId="303"/>
    <cellStyle name="Normal 20" xfId="227"/>
    <cellStyle name="Normal 21" xfId="294"/>
    <cellStyle name="Normal 22" xfId="341"/>
    <cellStyle name="Normal 22 2" xfId="355"/>
    <cellStyle name="Normal 22 3" xfId="349"/>
    <cellStyle name="Normal 23" xfId="342"/>
    <cellStyle name="Normal 23 2" xfId="357"/>
    <cellStyle name="Normal 24" xfId="356"/>
    <cellStyle name="Normal 25" xfId="343"/>
    <cellStyle name="Normal 26" xfId="220"/>
    <cellStyle name="Normal 26 2" xfId="570"/>
    <cellStyle name="Normal 27" xfId="359"/>
    <cellStyle name="Normal 27 2" xfId="399"/>
    <cellStyle name="Normal 28" xfId="615"/>
    <cellStyle name="Normal 3" xfId="4"/>
    <cellStyle name="Normal 4" xfId="45"/>
    <cellStyle name="Normal 4 2" xfId="64"/>
    <cellStyle name="Normal 4 2 2" xfId="110"/>
    <cellStyle name="Normal 4 2 2 2" xfId="216"/>
    <cellStyle name="Normal 4 2 2 2 2" xfId="574"/>
    <cellStyle name="Normal 4 2 2 3" xfId="573"/>
    <cellStyle name="Normal 4 2 3" xfId="141"/>
    <cellStyle name="Normal 4 2 3 2" xfId="575"/>
    <cellStyle name="Normal 4 2 4" xfId="94"/>
    <cellStyle name="Normal 4 2 4 2" xfId="576"/>
    <cellStyle name="Normal 4 2 5" xfId="186"/>
    <cellStyle name="Normal 4 2 5 2" xfId="577"/>
    <cellStyle name="Normal 4 2 6" xfId="373"/>
    <cellStyle name="Normal 4 2 6 2" xfId="578"/>
    <cellStyle name="Normal 4 2 7" xfId="663"/>
    <cellStyle name="Normal 4 2 8" xfId="572"/>
    <cellStyle name="Normal 4 3" xfId="109"/>
    <cellStyle name="Normal 4 3 2" xfId="200"/>
    <cellStyle name="Normal 4 3 2 2" xfId="580"/>
    <cellStyle name="Normal 4 3 3" xfId="579"/>
    <cellStyle name="Normal 4 4" xfId="140"/>
    <cellStyle name="Normal 4 4 2" xfId="221"/>
    <cellStyle name="Normal 4 4 3" xfId="581"/>
    <cellStyle name="Normal 4 5" xfId="78"/>
    <cellStyle name="Normal 4 5 2" xfId="582"/>
    <cellStyle name="Normal 4 6" xfId="170"/>
    <cellStyle name="Normal 4 6 2" xfId="583"/>
    <cellStyle name="Normal 4 7" xfId="372"/>
    <cellStyle name="Normal 4 7 2" xfId="584"/>
    <cellStyle name="Normal 4 8" xfId="647"/>
    <cellStyle name="Normal 4 9" xfId="571"/>
    <cellStyle name="Normal 5" xfId="47"/>
    <cellStyle name="Normal 5 2" xfId="111"/>
    <cellStyle name="Normal 5 2 2" xfId="202"/>
    <cellStyle name="Normal 5 2 2 2" xfId="587"/>
    <cellStyle name="Normal 5 2 3" xfId="586"/>
    <cellStyle name="Normal 5 3" xfId="142"/>
    <cellStyle name="Normal 5 3 2" xfId="224"/>
    <cellStyle name="Normal 5 3 3" xfId="588"/>
    <cellStyle name="Normal 5 4" xfId="80"/>
    <cellStyle name="Normal 5 4 2" xfId="589"/>
    <cellStyle name="Normal 5 5" xfId="172"/>
    <cellStyle name="Normal 5 5 2" xfId="590"/>
    <cellStyle name="Normal 5 6" xfId="374"/>
    <cellStyle name="Normal 5 6 2" xfId="591"/>
    <cellStyle name="Normal 5 7" xfId="649"/>
    <cellStyle name="Normal 5 8" xfId="585"/>
    <cellStyle name="Normal 6" xfId="56"/>
    <cellStyle name="Normal 6 2" xfId="284"/>
    <cellStyle name="Normal 6 3" xfId="283"/>
    <cellStyle name="Normal 7" xfId="96"/>
    <cellStyle name="Normal 7 2" xfId="285"/>
    <cellStyle name="Normal 7 3" xfId="398"/>
    <cellStyle name="Normal 7 4" xfId="592"/>
    <cellStyle name="Normal 8" xfId="127"/>
    <cellStyle name="Normal 8 2" xfId="225"/>
    <cellStyle name="Normal 8 3" xfId="593"/>
    <cellStyle name="Normal 9" xfId="286"/>
    <cellStyle name="Normal_Folha1" xfId="674"/>
    <cellStyle name="Nota 2" xfId="46"/>
    <cellStyle name="Nota 2 2" xfId="65"/>
    <cellStyle name="Nota 2 2 2" xfId="113"/>
    <cellStyle name="Nota 2 2 2 2" xfId="217"/>
    <cellStyle name="Nota 2 2 2 2 2" xfId="597"/>
    <cellStyle name="Nota 2 2 2 3" xfId="596"/>
    <cellStyle name="Nota 2 2 3" xfId="144"/>
    <cellStyle name="Nota 2 2 3 2" xfId="598"/>
    <cellStyle name="Nota 2 2 4" xfId="95"/>
    <cellStyle name="Nota 2 2 4 2" xfId="599"/>
    <cellStyle name="Nota 2 2 5" xfId="187"/>
    <cellStyle name="Nota 2 2 5 2" xfId="600"/>
    <cellStyle name="Nota 2 2 6" xfId="376"/>
    <cellStyle name="Nota 2 2 6 2" xfId="601"/>
    <cellStyle name="Nota 2 2 7" xfId="664"/>
    <cellStyle name="Nota 2 2 8" xfId="595"/>
    <cellStyle name="Nota 2 3" xfId="112"/>
    <cellStyle name="Nota 2 3 2" xfId="201"/>
    <cellStyle name="Nota 2 3 2 2" xfId="603"/>
    <cellStyle name="Nota 2 3 3" xfId="602"/>
    <cellStyle name="Nota 2 4" xfId="143"/>
    <cellStyle name="Nota 2 4 2" xfId="300"/>
    <cellStyle name="Nota 2 4 2 2" xfId="562"/>
    <cellStyle name="Nota 2 4 3" xfId="604"/>
    <cellStyle name="Nota 2 5" xfId="79"/>
    <cellStyle name="Nota 2 5 2" xfId="605"/>
    <cellStyle name="Nota 2 6" xfId="171"/>
    <cellStyle name="Nota 2 6 2" xfId="606"/>
    <cellStyle name="Nota 2 7" xfId="375"/>
    <cellStyle name="Nota 2 7 2" xfId="607"/>
    <cellStyle name="Nota 2 8" xfId="648"/>
    <cellStyle name="Nota 2 9" xfId="594"/>
    <cellStyle name="Nota 3" xfId="49"/>
    <cellStyle name="Nota 3 2" xfId="114"/>
    <cellStyle name="Nota 3 2 2" xfId="203"/>
    <cellStyle name="Nota 3 2 2 2" xfId="610"/>
    <cellStyle name="Nota 3 2 3" xfId="609"/>
    <cellStyle name="Nota 3 3" xfId="145"/>
    <cellStyle name="Nota 3 3 2" xfId="611"/>
    <cellStyle name="Nota 3 4" xfId="81"/>
    <cellStyle name="Nota 3 4 2" xfId="612"/>
    <cellStyle name="Nota 3 5" xfId="173"/>
    <cellStyle name="Nota 3 5 2" xfId="613"/>
    <cellStyle name="Nota 3 6" xfId="377"/>
    <cellStyle name="Nota 3 6 2" xfId="614"/>
    <cellStyle name="Nota 3 7" xfId="650"/>
    <cellStyle name="Nota 3 8" xfId="608"/>
    <cellStyle name="Note" xfId="287"/>
    <cellStyle name="Note 2" xfId="288"/>
    <cellStyle name="Note 2 2" xfId="564"/>
    <cellStyle name="Note 3" xfId="563"/>
    <cellStyle name="Output" xfId="289"/>
    <cellStyle name="Output 2" xfId="565"/>
    <cellStyle name="Saída" xfId="15" builtinId="21" customBuiltin="1"/>
    <cellStyle name="Saída 2" xfId="316"/>
    <cellStyle name="Saída 2 2" xfId="566"/>
    <cellStyle name="Separador de milhares [" xfId="297"/>
    <cellStyle name="TableStyleLight1" xfId="63"/>
    <cellStyle name="Texto de Aviso" xfId="18" builtinId="11" customBuiltin="1"/>
    <cellStyle name="Texto de Aviso 2" xfId="304"/>
    <cellStyle name="Texto Explicativo" xfId="19" builtinId="53" customBuiltin="1"/>
    <cellStyle name="Texto Explicativo 2" xfId="306"/>
    <cellStyle name="Title" xfId="290"/>
    <cellStyle name="Título" xfId="6" builtinId="15" customBuiltin="1"/>
    <cellStyle name="Título 1" xfId="307"/>
    <cellStyle name="Título 1 2" xfId="617"/>
    <cellStyle name="Título 2" xfId="308"/>
    <cellStyle name="Título 2 2" xfId="397"/>
    <cellStyle name="Título 2 3" xfId="618"/>
    <cellStyle name="Título 3" xfId="310"/>
    <cellStyle name="Título 3 2" xfId="619"/>
    <cellStyle name="Título 4" xfId="312"/>
    <cellStyle name="Título 4 2" xfId="620"/>
    <cellStyle name="Título 5" xfId="305"/>
    <cellStyle name="Total" xfId="20" builtinId="25" customBuiltin="1"/>
    <cellStyle name="Total 2" xfId="291"/>
    <cellStyle name="Total 2 2" xfId="567"/>
    <cellStyle name="Total 3" xfId="292"/>
    <cellStyle name="Total 3 2" xfId="568"/>
    <cellStyle name="Total 4" xfId="319"/>
    <cellStyle name="Total 4 2" xfId="569"/>
    <cellStyle name="Verificar Célula" xfId="3" builtinId="23" customBuiltin="1"/>
    <cellStyle name="Vírgula 2" xfId="2"/>
    <cellStyle name="Vírgula 2 2" xfId="48"/>
    <cellStyle name="Warning Text" xfId="293"/>
  </cellStyles>
  <dxfs count="2">
    <dxf>
      <font>
        <b/>
        <i val="0"/>
        <color rgb="FFFF0582"/>
      </font>
    </dxf>
    <dxf>
      <font>
        <b/>
        <i val="0"/>
        <color rgb="FFFF0582"/>
      </font>
    </dxf>
  </dxfs>
  <tableStyles count="0" defaultTableStyle="TableStyleMedium9" defaultPivotStyle="PivotStyleLight16"/>
  <colors>
    <mruColors>
      <color rgb="FFFF99FF"/>
      <color rgb="FFFF66FF"/>
      <color rgb="FFFF0582"/>
      <color rgb="FFFFCC00"/>
      <color rgb="FFFFCCFF"/>
      <color rgb="FFFFB9FF"/>
      <color rgb="FFFF0DAE"/>
      <color rgb="FFC71398"/>
      <color rgb="FFFF79BC"/>
      <color rgb="FF300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81</xdr:row>
      <xdr:rowOff>85725</xdr:rowOff>
    </xdr:from>
    <xdr:to>
      <xdr:col>15</xdr:col>
      <xdr:colOff>583493</xdr:colOff>
      <xdr:row>1048576</xdr:row>
      <xdr:rowOff>1473895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0700" y="4829175"/>
          <a:ext cx="5269793" cy="1457227"/>
        </a:xfrm>
        <a:prstGeom prst="rect">
          <a:avLst/>
        </a:prstGeom>
      </xdr:spPr>
    </xdr:pic>
    <xdr:clientData/>
  </xdr:twoCellAnchor>
  <xdr:twoCellAnchor editAs="oneCell">
    <xdr:from>
      <xdr:col>16</xdr:col>
      <xdr:colOff>314325</xdr:colOff>
      <xdr:row>83</xdr:row>
      <xdr:rowOff>95251</xdr:rowOff>
    </xdr:from>
    <xdr:to>
      <xdr:col>23</xdr:col>
      <xdr:colOff>0</xdr:colOff>
      <xdr:row>1048576</xdr:row>
      <xdr:rowOff>969031</xdr:rowOff>
    </xdr:to>
    <xdr:pic>
      <xdr:nvPicPr>
        <xdr:cNvPr id="115" name="Imagem 114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5238751"/>
          <a:ext cx="3952875" cy="95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371475</xdr:colOff>
      <xdr:row>111</xdr:row>
      <xdr:rowOff>66675</xdr:rowOff>
    </xdr:from>
    <xdr:to>
      <xdr:col>15</xdr:col>
      <xdr:colOff>390525</xdr:colOff>
      <xdr:row>1048576</xdr:row>
      <xdr:rowOff>1733550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10820400"/>
          <a:ext cx="696277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19050</xdr:colOff>
      <xdr:row>0</xdr:row>
      <xdr:rowOff>0</xdr:rowOff>
    </xdr:from>
    <xdr:to>
      <xdr:col>16</xdr:col>
      <xdr:colOff>28574</xdr:colOff>
      <xdr:row>1048576</xdr:row>
      <xdr:rowOff>1885950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0"/>
          <a:ext cx="4276725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95250</xdr:colOff>
      <xdr:row>83</xdr:row>
      <xdr:rowOff>11907</xdr:rowOff>
    </xdr:from>
    <xdr:to>
      <xdr:col>29</xdr:col>
      <xdr:colOff>511968</xdr:colOff>
      <xdr:row>1048576</xdr:row>
      <xdr:rowOff>1012031</xdr:rowOff>
    </xdr:to>
    <xdr:pic>
      <xdr:nvPicPr>
        <xdr:cNvPr id="9" name="Imagem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2969" y="17680782"/>
          <a:ext cx="3452811" cy="10120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142873</xdr:colOff>
      <xdr:row>93</xdr:row>
      <xdr:rowOff>166688</xdr:rowOff>
    </xdr:from>
    <xdr:to>
      <xdr:col>25</xdr:col>
      <xdr:colOff>249030</xdr:colOff>
      <xdr:row>1048576</xdr:row>
      <xdr:rowOff>4400000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15436" y="19681032"/>
          <a:ext cx="8000000" cy="4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1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7"/>
  <sheetViews>
    <sheetView tabSelected="1" zoomScaleNormal="100" zoomScaleSheetLayoutView="90" workbookViewId="0">
      <selection activeCell="H17" sqref="H17"/>
    </sheetView>
  </sheetViews>
  <sheetFormatPr defaultColWidth="0" defaultRowHeight="0" customHeight="1" zeroHeight="1"/>
  <cols>
    <col min="1" max="1" width="8.7109375" style="18" customWidth="1"/>
    <col min="2" max="2" width="15.140625" style="19" customWidth="1"/>
    <col min="3" max="3" width="11" style="21" customWidth="1"/>
    <col min="4" max="4" width="16.7109375" style="15" bestFit="1" customWidth="1"/>
    <col min="5" max="5" width="19.7109375" style="15" bestFit="1" customWidth="1"/>
    <col min="6" max="6" width="20.7109375" style="19" bestFit="1" customWidth="1"/>
    <col min="7" max="7" width="8.7109375" style="20" hidden="1" customWidth="1"/>
    <col min="8" max="8" width="15.42578125" style="18" customWidth="1"/>
    <col min="9" max="9" width="13.42578125" style="18" customWidth="1"/>
    <col min="10" max="10" width="11.7109375" style="18" customWidth="1"/>
    <col min="11" max="11" width="14.85546875" style="14" customWidth="1"/>
    <col min="12" max="16384" width="8.85546875" style="15" hidden="1"/>
  </cols>
  <sheetData>
    <row r="1" spans="1:11" ht="36.75" customHeight="1" thickBot="1">
      <c r="A1" s="91" t="s">
        <v>103</v>
      </c>
      <c r="B1" s="92"/>
      <c r="C1" s="92"/>
      <c r="D1" s="92"/>
      <c r="E1" s="93" t="s">
        <v>104</v>
      </c>
      <c r="F1" s="93"/>
      <c r="G1" s="93"/>
      <c r="H1" s="93"/>
      <c r="I1" s="93"/>
      <c r="J1" s="93"/>
      <c r="K1" s="93"/>
    </row>
    <row r="2" spans="1:11" s="14" customFormat="1" ht="29.25" customHeight="1" thickBot="1">
      <c r="A2" s="83" t="s">
        <v>28</v>
      </c>
      <c r="B2" s="84"/>
      <c r="C2" s="84"/>
      <c r="D2" s="84"/>
      <c r="E2" s="84"/>
      <c r="F2" s="84"/>
      <c r="G2" s="84"/>
      <c r="H2" s="84"/>
      <c r="I2" s="84"/>
      <c r="J2" s="85"/>
    </row>
    <row r="3" spans="1:11" ht="12.75" customHeight="1">
      <c r="A3" s="77" t="s">
        <v>99</v>
      </c>
      <c r="B3" s="78"/>
      <c r="C3" s="78"/>
      <c r="D3" s="78"/>
      <c r="E3" s="78"/>
      <c r="F3" s="78"/>
      <c r="G3" s="78"/>
      <c r="H3" s="78"/>
      <c r="I3" s="78"/>
      <c r="J3" s="79"/>
    </row>
    <row r="4" spans="1:11" ht="12.75" customHeight="1" thickBo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1" ht="13.5" thickBo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1" s="16" customFormat="1" ht="12.75">
      <c r="A6" s="115" t="s">
        <v>0</v>
      </c>
      <c r="B6" s="116" t="s">
        <v>10</v>
      </c>
      <c r="C6" s="115" t="s">
        <v>49</v>
      </c>
      <c r="D6" s="115" t="s">
        <v>1</v>
      </c>
      <c r="E6" s="115" t="s">
        <v>2</v>
      </c>
      <c r="F6" s="115" t="s">
        <v>3</v>
      </c>
      <c r="G6" s="117" t="s">
        <v>4</v>
      </c>
      <c r="H6" s="118"/>
      <c r="I6" s="119" t="s">
        <v>35</v>
      </c>
      <c r="J6" s="89" t="s">
        <v>36</v>
      </c>
      <c r="K6" s="75" t="s">
        <v>108</v>
      </c>
    </row>
    <row r="7" spans="1:11" s="16" customFormat="1" ht="12.75">
      <c r="A7" s="115"/>
      <c r="B7" s="120"/>
      <c r="C7" s="115"/>
      <c r="D7" s="115"/>
      <c r="E7" s="115"/>
      <c r="F7" s="115"/>
      <c r="G7" s="117"/>
      <c r="H7" s="118" t="s">
        <v>9</v>
      </c>
      <c r="I7" s="121"/>
      <c r="J7" s="90"/>
      <c r="K7" s="76"/>
    </row>
    <row r="8" spans="1:11" s="17" customFormat="1" ht="20.100000000000001" customHeight="1">
      <c r="A8" s="24"/>
      <c r="B8" s="25"/>
      <c r="C8" s="26"/>
      <c r="D8" s="27"/>
      <c r="E8" s="28"/>
      <c r="F8" s="28"/>
      <c r="G8" s="29"/>
      <c r="H8" s="29"/>
      <c r="I8" s="30"/>
      <c r="J8" s="23" t="e">
        <f>VLOOKUP(I8,Escalao!C$12:E$80,3,FALSE)</f>
        <v>#N/A</v>
      </c>
      <c r="K8" s="22" t="e">
        <f>J8</f>
        <v>#N/A</v>
      </c>
    </row>
    <row r="9" spans="1:11" s="14" customFormat="1" ht="20.100000000000001" customHeight="1">
      <c r="A9" s="24"/>
      <c r="B9" s="25"/>
      <c r="C9" s="26"/>
      <c r="D9" s="27"/>
      <c r="E9" s="28"/>
      <c r="F9" s="28"/>
      <c r="G9" s="29"/>
      <c r="H9" s="29"/>
      <c r="I9" s="30"/>
      <c r="J9" s="23" t="e">
        <f>VLOOKUP(I9,Escalao!C$12:E$80,3,FALSE)</f>
        <v>#N/A</v>
      </c>
      <c r="K9" s="22" t="e">
        <f t="shared" ref="K9:K37" si="0">J9</f>
        <v>#N/A</v>
      </c>
    </row>
    <row r="10" spans="1:11" s="17" customFormat="1" ht="20.100000000000001" customHeight="1">
      <c r="A10" s="24"/>
      <c r="B10" s="25"/>
      <c r="C10" s="26"/>
      <c r="D10" s="27"/>
      <c r="E10" s="28"/>
      <c r="F10" s="28"/>
      <c r="G10" s="29"/>
      <c r="H10" s="29"/>
      <c r="I10" s="30"/>
      <c r="J10" s="23" t="e">
        <f>VLOOKUP(I10,Escalao!C$12:E$80,3,FALSE)</f>
        <v>#N/A</v>
      </c>
      <c r="K10" s="22" t="e">
        <f t="shared" si="0"/>
        <v>#N/A</v>
      </c>
    </row>
    <row r="11" spans="1:11" s="14" customFormat="1" ht="20.100000000000001" customHeight="1">
      <c r="A11" s="24"/>
      <c r="B11" s="25"/>
      <c r="C11" s="26"/>
      <c r="D11" s="27"/>
      <c r="E11" s="28"/>
      <c r="F11" s="28"/>
      <c r="G11" s="29"/>
      <c r="H11" s="29"/>
      <c r="I11" s="30"/>
      <c r="J11" s="23" t="e">
        <f>VLOOKUP(I11,Escalao!C$12:E$80,3,FALSE)</f>
        <v>#N/A</v>
      </c>
      <c r="K11" s="22" t="e">
        <f t="shared" si="0"/>
        <v>#N/A</v>
      </c>
    </row>
    <row r="12" spans="1:11" s="17" customFormat="1" ht="20.100000000000001" customHeight="1">
      <c r="A12" s="24"/>
      <c r="B12" s="25"/>
      <c r="C12" s="26"/>
      <c r="D12" s="27"/>
      <c r="E12" s="28"/>
      <c r="F12" s="28"/>
      <c r="G12" s="29"/>
      <c r="H12" s="29"/>
      <c r="I12" s="30"/>
      <c r="J12" s="23" t="e">
        <f>VLOOKUP(I12,Escalao!C$12:E$80,3,FALSE)</f>
        <v>#N/A</v>
      </c>
      <c r="K12" s="22" t="e">
        <f t="shared" si="0"/>
        <v>#N/A</v>
      </c>
    </row>
    <row r="13" spans="1:11" s="17" customFormat="1" ht="20.100000000000001" customHeight="1">
      <c r="A13" s="24"/>
      <c r="B13" s="25"/>
      <c r="C13" s="26"/>
      <c r="D13" s="27"/>
      <c r="E13" s="28"/>
      <c r="F13" s="28"/>
      <c r="G13" s="29"/>
      <c r="H13" s="29"/>
      <c r="I13" s="30"/>
      <c r="J13" s="23" t="e">
        <f>VLOOKUP(I13,Escalao!C$12:E$80,3,FALSE)</f>
        <v>#N/A</v>
      </c>
      <c r="K13" s="22" t="e">
        <f t="shared" si="0"/>
        <v>#N/A</v>
      </c>
    </row>
    <row r="14" spans="1:11" s="17" customFormat="1" ht="20.100000000000001" customHeight="1">
      <c r="A14" s="24"/>
      <c r="B14" s="25"/>
      <c r="C14" s="26"/>
      <c r="D14" s="27"/>
      <c r="E14" s="28"/>
      <c r="F14" s="28"/>
      <c r="G14" s="29"/>
      <c r="H14" s="29"/>
      <c r="I14" s="30"/>
      <c r="J14" s="23" t="e">
        <f>VLOOKUP(I14,Escalao!C$12:E$80,3,FALSE)</f>
        <v>#N/A</v>
      </c>
      <c r="K14" s="22" t="e">
        <f t="shared" si="0"/>
        <v>#N/A</v>
      </c>
    </row>
    <row r="15" spans="1:11" s="17" customFormat="1" ht="20.100000000000001" customHeight="1">
      <c r="A15" s="24"/>
      <c r="B15" s="25"/>
      <c r="C15" s="26"/>
      <c r="D15" s="27"/>
      <c r="E15" s="28"/>
      <c r="F15" s="28"/>
      <c r="G15" s="29"/>
      <c r="H15" s="29"/>
      <c r="I15" s="30"/>
      <c r="J15" s="23" t="e">
        <f>VLOOKUP(I15,Escalao!C$12:E$80,3,FALSE)</f>
        <v>#N/A</v>
      </c>
      <c r="K15" s="22" t="e">
        <f t="shared" si="0"/>
        <v>#N/A</v>
      </c>
    </row>
    <row r="16" spans="1:11" s="14" customFormat="1" ht="20.100000000000001" customHeight="1">
      <c r="A16" s="24"/>
      <c r="B16" s="25"/>
      <c r="C16" s="26"/>
      <c r="D16" s="27"/>
      <c r="E16" s="28"/>
      <c r="F16" s="28"/>
      <c r="G16" s="29"/>
      <c r="H16" s="29"/>
      <c r="I16" s="30"/>
      <c r="J16" s="23" t="e">
        <f>VLOOKUP(I16,Escalao!C$12:E$80,3,FALSE)</f>
        <v>#N/A</v>
      </c>
      <c r="K16" s="22" t="e">
        <f t="shared" si="0"/>
        <v>#N/A</v>
      </c>
    </row>
    <row r="17" spans="1:11" s="14" customFormat="1" ht="20.100000000000001" customHeight="1">
      <c r="A17" s="24"/>
      <c r="B17" s="25"/>
      <c r="C17" s="26"/>
      <c r="D17" s="27"/>
      <c r="E17" s="28"/>
      <c r="F17" s="28"/>
      <c r="G17" s="29"/>
      <c r="H17" s="29"/>
      <c r="I17" s="30"/>
      <c r="J17" s="23" t="e">
        <f>VLOOKUP(I17,Escalao!C$12:E$80,3,FALSE)</f>
        <v>#N/A</v>
      </c>
      <c r="K17" s="22" t="e">
        <f t="shared" si="0"/>
        <v>#N/A</v>
      </c>
    </row>
    <row r="18" spans="1:11" s="14" customFormat="1" ht="20.100000000000001" customHeight="1">
      <c r="A18" s="24"/>
      <c r="B18" s="25"/>
      <c r="C18" s="26"/>
      <c r="D18" s="27"/>
      <c r="E18" s="28"/>
      <c r="F18" s="28"/>
      <c r="G18" s="29"/>
      <c r="H18" s="29"/>
      <c r="I18" s="30"/>
      <c r="J18" s="23" t="e">
        <f>VLOOKUP(I18,Escalao!C$12:E$80,3,FALSE)</f>
        <v>#N/A</v>
      </c>
      <c r="K18" s="22" t="e">
        <f t="shared" si="0"/>
        <v>#N/A</v>
      </c>
    </row>
    <row r="19" spans="1:11" s="14" customFormat="1" ht="20.100000000000001" customHeight="1">
      <c r="A19" s="24"/>
      <c r="B19" s="25"/>
      <c r="C19" s="26"/>
      <c r="D19" s="27"/>
      <c r="E19" s="28"/>
      <c r="F19" s="28"/>
      <c r="G19" s="29"/>
      <c r="H19" s="29"/>
      <c r="I19" s="30"/>
      <c r="J19" s="23" t="e">
        <f>VLOOKUP(I19,Escalao!C$12:E$80,3,FALSE)</f>
        <v>#N/A</v>
      </c>
      <c r="K19" s="22" t="e">
        <f t="shared" si="0"/>
        <v>#N/A</v>
      </c>
    </row>
    <row r="20" spans="1:11" s="14" customFormat="1" ht="20.100000000000001" customHeight="1">
      <c r="A20" s="24"/>
      <c r="B20" s="25"/>
      <c r="C20" s="26"/>
      <c r="D20" s="27"/>
      <c r="E20" s="28"/>
      <c r="F20" s="28"/>
      <c r="G20" s="29"/>
      <c r="H20" s="29"/>
      <c r="I20" s="30"/>
      <c r="J20" s="23" t="e">
        <f>VLOOKUP(I20,Escalao!C$12:E$80,3,FALSE)</f>
        <v>#N/A</v>
      </c>
      <c r="K20" s="22" t="e">
        <f t="shared" si="0"/>
        <v>#N/A</v>
      </c>
    </row>
    <row r="21" spans="1:11" s="14" customFormat="1" ht="20.100000000000001" customHeight="1">
      <c r="A21" s="24"/>
      <c r="B21" s="25"/>
      <c r="C21" s="26"/>
      <c r="D21" s="27"/>
      <c r="E21" s="28"/>
      <c r="F21" s="28"/>
      <c r="G21" s="29"/>
      <c r="H21" s="29"/>
      <c r="I21" s="30"/>
      <c r="J21" s="23" t="e">
        <f>VLOOKUP(I21,Escalao!C$12:E$80,3,FALSE)</f>
        <v>#N/A</v>
      </c>
      <c r="K21" s="22" t="e">
        <f t="shared" si="0"/>
        <v>#N/A</v>
      </c>
    </row>
    <row r="22" spans="1:11" s="14" customFormat="1" ht="20.100000000000001" customHeight="1">
      <c r="A22" s="24"/>
      <c r="B22" s="25"/>
      <c r="C22" s="26"/>
      <c r="D22" s="27"/>
      <c r="E22" s="28"/>
      <c r="F22" s="28"/>
      <c r="G22" s="29"/>
      <c r="H22" s="29"/>
      <c r="I22" s="30"/>
      <c r="J22" s="23" t="e">
        <f>VLOOKUP(I22,Escalao!C$12:E$80,3,FALSE)</f>
        <v>#N/A</v>
      </c>
      <c r="K22" s="22" t="e">
        <f t="shared" si="0"/>
        <v>#N/A</v>
      </c>
    </row>
    <row r="23" spans="1:11" s="14" customFormat="1" ht="23.25" customHeight="1">
      <c r="A23" s="24"/>
      <c r="B23" s="25"/>
      <c r="C23" s="26"/>
      <c r="D23" s="27"/>
      <c r="E23" s="28"/>
      <c r="F23" s="28"/>
      <c r="G23" s="29"/>
      <c r="H23" s="29"/>
      <c r="I23" s="30"/>
      <c r="J23" s="23" t="e">
        <f>VLOOKUP(I23,Escalao!C$12:E$80,3,FALSE)</f>
        <v>#N/A</v>
      </c>
      <c r="K23" s="22" t="e">
        <f t="shared" si="0"/>
        <v>#N/A</v>
      </c>
    </row>
    <row r="24" spans="1:11" s="14" customFormat="1" ht="20.100000000000001" customHeight="1">
      <c r="A24" s="24"/>
      <c r="B24" s="25"/>
      <c r="C24" s="26"/>
      <c r="D24" s="27"/>
      <c r="E24" s="28"/>
      <c r="F24" s="28"/>
      <c r="G24" s="29"/>
      <c r="H24" s="29"/>
      <c r="I24" s="30"/>
      <c r="J24" s="23" t="e">
        <f>VLOOKUP(I24,Escalao!C$12:E$80,3,FALSE)</f>
        <v>#N/A</v>
      </c>
      <c r="K24" s="22" t="e">
        <f t="shared" si="0"/>
        <v>#N/A</v>
      </c>
    </row>
    <row r="25" spans="1:11" s="14" customFormat="1" ht="20.100000000000001" customHeight="1">
      <c r="A25" s="24"/>
      <c r="B25" s="25"/>
      <c r="C25" s="26"/>
      <c r="D25" s="27"/>
      <c r="E25" s="28"/>
      <c r="F25" s="28"/>
      <c r="G25" s="29"/>
      <c r="H25" s="29"/>
      <c r="I25" s="30"/>
      <c r="J25" s="23" t="e">
        <f>VLOOKUP(I25,Escalao!C$12:E$80,3,FALSE)</f>
        <v>#N/A</v>
      </c>
      <c r="K25" s="22" t="e">
        <f t="shared" si="0"/>
        <v>#N/A</v>
      </c>
    </row>
    <row r="26" spans="1:11" s="14" customFormat="1" ht="20.100000000000001" customHeight="1">
      <c r="A26" s="24"/>
      <c r="B26" s="25"/>
      <c r="C26" s="26"/>
      <c r="D26" s="27"/>
      <c r="E26" s="28"/>
      <c r="F26" s="28"/>
      <c r="G26" s="29"/>
      <c r="H26" s="29"/>
      <c r="I26" s="30"/>
      <c r="J26" s="23" t="e">
        <f>VLOOKUP(I26,Escalao!C$12:E$80,3,FALSE)</f>
        <v>#N/A</v>
      </c>
      <c r="K26" s="22" t="e">
        <f t="shared" si="0"/>
        <v>#N/A</v>
      </c>
    </row>
    <row r="27" spans="1:11" s="14" customFormat="1" ht="20.100000000000001" customHeight="1">
      <c r="A27" s="24"/>
      <c r="B27" s="25"/>
      <c r="C27" s="26"/>
      <c r="D27" s="27"/>
      <c r="E27" s="28"/>
      <c r="F27" s="28"/>
      <c r="G27" s="29"/>
      <c r="H27" s="29"/>
      <c r="I27" s="30"/>
      <c r="J27" s="23" t="e">
        <f>VLOOKUP(I27,Escalao!C$12:E$80,3,FALSE)</f>
        <v>#N/A</v>
      </c>
      <c r="K27" s="22" t="e">
        <f t="shared" si="0"/>
        <v>#N/A</v>
      </c>
    </row>
    <row r="28" spans="1:11" s="14" customFormat="1" ht="20.100000000000001" customHeight="1">
      <c r="A28" s="24"/>
      <c r="B28" s="25"/>
      <c r="C28" s="26"/>
      <c r="D28" s="27"/>
      <c r="E28" s="28"/>
      <c r="F28" s="28"/>
      <c r="G28" s="29"/>
      <c r="H28" s="29"/>
      <c r="I28" s="30"/>
      <c r="J28" s="23" t="e">
        <f>VLOOKUP(I28,Escalao!C$12:E$80,3,FALSE)</f>
        <v>#N/A</v>
      </c>
      <c r="K28" s="22" t="e">
        <f t="shared" si="0"/>
        <v>#N/A</v>
      </c>
    </row>
    <row r="29" spans="1:11" s="14" customFormat="1" ht="20.100000000000001" customHeight="1">
      <c r="A29" s="24"/>
      <c r="B29" s="25"/>
      <c r="C29" s="26"/>
      <c r="D29" s="27"/>
      <c r="E29" s="28"/>
      <c r="F29" s="28"/>
      <c r="G29" s="29"/>
      <c r="H29" s="29"/>
      <c r="I29" s="30"/>
      <c r="J29" s="23" t="e">
        <f>VLOOKUP(I29,Escalao!C$12:E$80,3,FALSE)</f>
        <v>#N/A</v>
      </c>
      <c r="K29" s="22" t="e">
        <f t="shared" si="0"/>
        <v>#N/A</v>
      </c>
    </row>
    <row r="30" spans="1:11" s="14" customFormat="1" ht="20.100000000000001" customHeight="1">
      <c r="A30" s="24"/>
      <c r="B30" s="25"/>
      <c r="C30" s="26"/>
      <c r="D30" s="27"/>
      <c r="E30" s="28"/>
      <c r="F30" s="28"/>
      <c r="G30" s="29"/>
      <c r="H30" s="29"/>
      <c r="I30" s="30"/>
      <c r="J30" s="23" t="e">
        <f>VLOOKUP(I30,Escalao!C$12:E$80,3,FALSE)</f>
        <v>#N/A</v>
      </c>
      <c r="K30" s="22" t="e">
        <f t="shared" si="0"/>
        <v>#N/A</v>
      </c>
    </row>
    <row r="31" spans="1:11" s="14" customFormat="1" ht="20.100000000000001" customHeight="1">
      <c r="A31" s="24"/>
      <c r="B31" s="25"/>
      <c r="C31" s="26"/>
      <c r="D31" s="27"/>
      <c r="E31" s="28"/>
      <c r="F31" s="28"/>
      <c r="G31" s="29"/>
      <c r="H31" s="29"/>
      <c r="I31" s="30"/>
      <c r="J31" s="23" t="e">
        <f>VLOOKUP(I31,Escalao!C$12:E$80,3,FALSE)</f>
        <v>#N/A</v>
      </c>
      <c r="K31" s="22" t="e">
        <f t="shared" si="0"/>
        <v>#N/A</v>
      </c>
    </row>
    <row r="32" spans="1:11" s="14" customFormat="1" ht="20.100000000000001" customHeight="1">
      <c r="A32" s="24"/>
      <c r="B32" s="25"/>
      <c r="C32" s="26"/>
      <c r="D32" s="27"/>
      <c r="E32" s="28"/>
      <c r="F32" s="28"/>
      <c r="G32" s="29"/>
      <c r="H32" s="29"/>
      <c r="I32" s="30"/>
      <c r="J32" s="23" t="e">
        <f>VLOOKUP(I32,Escalao!C$12:E$80,3,FALSE)</f>
        <v>#N/A</v>
      </c>
      <c r="K32" s="22" t="e">
        <f t="shared" si="0"/>
        <v>#N/A</v>
      </c>
    </row>
    <row r="33" spans="1:11" s="14" customFormat="1" ht="20.100000000000001" customHeight="1">
      <c r="A33" s="24"/>
      <c r="B33" s="25"/>
      <c r="C33" s="26"/>
      <c r="D33" s="27"/>
      <c r="E33" s="28"/>
      <c r="F33" s="28"/>
      <c r="G33" s="29"/>
      <c r="H33" s="29"/>
      <c r="I33" s="30"/>
      <c r="J33" s="23" t="e">
        <f>VLOOKUP(I33,Escalao!C$12:E$80,3,FALSE)</f>
        <v>#N/A</v>
      </c>
      <c r="K33" s="22" t="e">
        <f t="shared" si="0"/>
        <v>#N/A</v>
      </c>
    </row>
    <row r="34" spans="1:11" s="14" customFormat="1" ht="20.100000000000001" customHeight="1">
      <c r="A34" s="24"/>
      <c r="B34" s="25"/>
      <c r="C34" s="26"/>
      <c r="D34" s="27"/>
      <c r="E34" s="28"/>
      <c r="F34" s="28"/>
      <c r="G34" s="29"/>
      <c r="H34" s="29"/>
      <c r="I34" s="30"/>
      <c r="J34" s="23" t="e">
        <f>VLOOKUP(I34,Escalao!C$12:E$80,3,FALSE)</f>
        <v>#N/A</v>
      </c>
      <c r="K34" s="22" t="e">
        <f t="shared" si="0"/>
        <v>#N/A</v>
      </c>
    </row>
    <row r="35" spans="1:11" s="14" customFormat="1" ht="20.100000000000001" customHeight="1">
      <c r="A35" s="24"/>
      <c r="B35" s="25"/>
      <c r="C35" s="26"/>
      <c r="D35" s="27"/>
      <c r="E35" s="28"/>
      <c r="F35" s="28"/>
      <c r="G35" s="29"/>
      <c r="H35" s="29"/>
      <c r="I35" s="30"/>
      <c r="J35" s="23" t="e">
        <f>VLOOKUP(I35,Escalao!C$12:E$80,3,FALSE)</f>
        <v>#N/A</v>
      </c>
      <c r="K35" s="22" t="e">
        <f t="shared" si="0"/>
        <v>#N/A</v>
      </c>
    </row>
    <row r="36" spans="1:11" s="14" customFormat="1" ht="20.100000000000001" customHeight="1">
      <c r="A36" s="24"/>
      <c r="B36" s="25"/>
      <c r="C36" s="26"/>
      <c r="D36" s="27"/>
      <c r="E36" s="28"/>
      <c r="F36" s="28"/>
      <c r="G36" s="29"/>
      <c r="H36" s="29"/>
      <c r="I36" s="30"/>
      <c r="J36" s="23" t="e">
        <f>VLOOKUP(I36,Escalao!C$12:E$80,3,FALSE)</f>
        <v>#N/A</v>
      </c>
      <c r="K36" s="22" t="e">
        <f t="shared" si="0"/>
        <v>#N/A</v>
      </c>
    </row>
    <row r="37" spans="1:11" s="14" customFormat="1" ht="20.100000000000001" customHeight="1">
      <c r="A37" s="24"/>
      <c r="B37" s="25"/>
      <c r="C37" s="26"/>
      <c r="D37" s="27"/>
      <c r="E37" s="28"/>
      <c r="F37" s="28"/>
      <c r="G37" s="29"/>
      <c r="H37" s="29"/>
      <c r="I37" s="30"/>
      <c r="J37" s="23" t="e">
        <f>VLOOKUP(I37,Escalao!C$12:E$80,3,FALSE)</f>
        <v>#N/A</v>
      </c>
      <c r="K37" s="22" t="e">
        <f t="shared" si="0"/>
        <v>#N/A</v>
      </c>
    </row>
  </sheetData>
  <sheetProtection password="CA2F" sheet="1" objects="1" scenarios="1" formatCells="0" formatColumns="0" formatRows="0" insertColumns="0" insertRows="0" deleteColumns="0" deleteRows="0" selectLockedCells="1" sort="0" autoFilter="0"/>
  <autoFilter ref="A6:K37">
    <sortState ref="A9:K81">
      <sortCondition ref="A6:A81"/>
    </sortState>
  </autoFilter>
  <sortState ref="A80:K112">
    <sortCondition ref="F80:F112"/>
  </sortState>
  <mergeCells count="15">
    <mergeCell ref="A1:D1"/>
    <mergeCell ref="E1:K1"/>
    <mergeCell ref="K6:K7"/>
    <mergeCell ref="G6:G7"/>
    <mergeCell ref="A3:J4"/>
    <mergeCell ref="A2:J2"/>
    <mergeCell ref="A5:J5"/>
    <mergeCell ref="A6:A7"/>
    <mergeCell ref="C6:C7"/>
    <mergeCell ref="D6:D7"/>
    <mergeCell ref="E6:E7"/>
    <mergeCell ref="F6:F7"/>
    <mergeCell ref="B6:B7"/>
    <mergeCell ref="I6:I7"/>
    <mergeCell ref="J6:J7"/>
  </mergeCells>
  <conditionalFormatting sqref="C8:C37">
    <cfRule type="containsText" dxfId="1" priority="3" operator="containsText" text="Fem">
      <formula>NOT(ISERROR(SEARCH("Fem",C8)))</formula>
    </cfRule>
  </conditionalFormatting>
  <printOptions horizontalCentered="1"/>
  <pageMargins left="0.19685039370078741" right="0.23622047244094491" top="1.3779527559055118" bottom="0.39370078740157483" header="0.59055118110236227" footer="0"/>
  <pageSetup paperSize="9" scale="61" fitToHeight="2" orientation="portrait" verticalDpi="300" r:id="rId1"/>
  <headerFooter scaleWithDoc="0">
    <oddHeader>&amp;C&amp;G</oddHeader>
    <oddFooter>&amp;L&amp;D;&amp;T&amp;C&amp;"Verdana,Negrito itálico"&amp;11CIRCUITO FPME DE ESCALADA DE BLOCO&amp;R&amp;P/&amp;N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Escalao!$B$116:$B$117</xm:f>
          </x14:formula1>
          <xm:sqref>C8:C37</xm:sqref>
        </x14:dataValidation>
        <x14:dataValidation type="list" allowBlank="1" showInputMessage="1" showErrorMessage="1">
          <x14:formula1>
            <xm:f>Escalao!$B$135:$B$203</xm:f>
          </x14:formula1>
          <xm:sqref>I8:I37</xm:sqref>
        </x14:dataValidation>
        <x14:dataValidation type="list" allowBlank="1" showInputMessage="1" showErrorMessage="1">
          <x14:formula1>
            <xm:f>Escalao!$C$212:$C$240</xm:f>
          </x14:formula1>
          <xm:sqref>F8:F37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0"/>
  <sheetViews>
    <sheetView topLeftCell="A1048576" zoomScale="80" zoomScaleNormal="80" workbookViewId="0">
      <selection sqref="A1:XFD1048576"/>
    </sheetView>
  </sheetViews>
  <sheetFormatPr defaultColWidth="9.140625" defaultRowHeight="12.75" zeroHeight="1"/>
  <cols>
    <col min="1" max="1" width="20.42578125" style="31" customWidth="1"/>
    <col min="2" max="2" width="14" style="31" customWidth="1"/>
    <col min="3" max="5" width="12.7109375" style="31" customWidth="1"/>
    <col min="6" max="16384" width="9.140625" style="31"/>
  </cols>
  <sheetData>
    <row r="1" spans="1:8" ht="13.5" hidden="1" thickBot="1"/>
    <row r="2" spans="1:8" ht="21" hidden="1" thickBot="1">
      <c r="A2" s="32" t="s">
        <v>16</v>
      </c>
      <c r="B2" s="33"/>
      <c r="C2" s="95" t="s">
        <v>17</v>
      </c>
      <c r="D2" s="96"/>
      <c r="E2" s="97"/>
    </row>
    <row r="3" spans="1:8" ht="24" hidden="1" thickTop="1" thickBot="1">
      <c r="A3" s="34">
        <v>2019</v>
      </c>
      <c r="B3" s="33"/>
      <c r="C3" s="35" t="s">
        <v>18</v>
      </c>
      <c r="D3" s="36" t="s">
        <v>19</v>
      </c>
      <c r="E3" s="37"/>
    </row>
    <row r="4" spans="1:8" ht="16.5" hidden="1" thickTop="1">
      <c r="C4" s="38">
        <f>A3-73</f>
        <v>1946</v>
      </c>
      <c r="D4" s="39">
        <f>A3-20</f>
        <v>1999</v>
      </c>
      <c r="E4" s="40"/>
    </row>
    <row r="5" spans="1:8" ht="15.75" hidden="1">
      <c r="C5" s="41">
        <f>A3-19</f>
        <v>2000</v>
      </c>
      <c r="D5" s="42">
        <f>A3-18</f>
        <v>2001</v>
      </c>
      <c r="E5" s="43" t="s">
        <v>21</v>
      </c>
    </row>
    <row r="6" spans="1:8" ht="15.75" hidden="1">
      <c r="C6" s="41">
        <f>A3-17</f>
        <v>2002</v>
      </c>
      <c r="D6" s="42">
        <f>A3-16</f>
        <v>2003</v>
      </c>
      <c r="E6" s="44" t="s">
        <v>22</v>
      </c>
    </row>
    <row r="7" spans="1:8" ht="15.75" hidden="1">
      <c r="C7" s="41">
        <f>A3-15</f>
        <v>2004</v>
      </c>
      <c r="D7" s="42">
        <f>A3-14</f>
        <v>2005</v>
      </c>
      <c r="E7" s="44" t="s">
        <v>23</v>
      </c>
    </row>
    <row r="8" spans="1:8" ht="15.75" hidden="1">
      <c r="C8" s="41">
        <f>A3-13</f>
        <v>2006</v>
      </c>
      <c r="D8" s="42">
        <f>A3-12</f>
        <v>2007</v>
      </c>
      <c r="E8" s="44" t="s">
        <v>24</v>
      </c>
    </row>
    <row r="9" spans="1:8" ht="16.5" hidden="1" thickBot="1">
      <c r="C9" s="45">
        <f>A3-11</f>
        <v>2008</v>
      </c>
      <c r="D9" s="46">
        <f>A3-10</f>
        <v>2009</v>
      </c>
      <c r="E9" s="47" t="s">
        <v>25</v>
      </c>
      <c r="G9" s="31">
        <f>A3-11</f>
        <v>2008</v>
      </c>
    </row>
    <row r="10" spans="1:8" ht="16.5" hidden="1" thickBot="1">
      <c r="C10" s="45">
        <f>A3-9</f>
        <v>2010</v>
      </c>
      <c r="D10" s="46">
        <f>A3-5</f>
        <v>2014</v>
      </c>
      <c r="E10" s="47" t="s">
        <v>15</v>
      </c>
      <c r="G10" s="31">
        <f>A3-9</f>
        <v>2010</v>
      </c>
      <c r="H10" s="31">
        <f>A3-5</f>
        <v>2014</v>
      </c>
    </row>
    <row r="11" spans="1:8" ht="13.5" hidden="1" thickBot="1"/>
    <row r="12" spans="1:8" ht="16.5" hidden="1" thickBot="1">
      <c r="C12" s="48">
        <f>A3-73</f>
        <v>1946</v>
      </c>
      <c r="D12" s="49" t="s">
        <v>102</v>
      </c>
      <c r="E12" s="50" t="s">
        <v>27</v>
      </c>
    </row>
    <row r="13" spans="1:8" ht="16.5" hidden="1" thickBot="1">
      <c r="C13" s="51">
        <f>C12+1</f>
        <v>1947</v>
      </c>
      <c r="D13" s="49" t="s">
        <v>102</v>
      </c>
      <c r="E13" s="52" t="s">
        <v>27</v>
      </c>
    </row>
    <row r="14" spans="1:8" ht="16.5" hidden="1" thickBot="1">
      <c r="C14" s="51">
        <f t="shared" ref="C14:C77" si="0">C13+1</f>
        <v>1948</v>
      </c>
      <c r="D14" s="49" t="s">
        <v>102</v>
      </c>
      <c r="E14" s="52" t="s">
        <v>27</v>
      </c>
    </row>
    <row r="15" spans="1:8" ht="16.5" hidden="1" thickBot="1">
      <c r="C15" s="51">
        <f t="shared" si="0"/>
        <v>1949</v>
      </c>
      <c r="D15" s="49" t="s">
        <v>102</v>
      </c>
      <c r="E15" s="52" t="s">
        <v>27</v>
      </c>
    </row>
    <row r="16" spans="1:8" ht="16.5" hidden="1" thickBot="1">
      <c r="C16" s="51">
        <f t="shared" si="0"/>
        <v>1950</v>
      </c>
      <c r="D16" s="49" t="s">
        <v>102</v>
      </c>
      <c r="E16" s="52" t="s">
        <v>27</v>
      </c>
    </row>
    <row r="17" spans="3:5" ht="16.5" hidden="1" thickBot="1">
      <c r="C17" s="51">
        <f t="shared" si="0"/>
        <v>1951</v>
      </c>
      <c r="D17" s="49" t="s">
        <v>102</v>
      </c>
      <c r="E17" s="52" t="s">
        <v>27</v>
      </c>
    </row>
    <row r="18" spans="3:5" ht="16.5" hidden="1" thickBot="1">
      <c r="C18" s="51">
        <f t="shared" si="0"/>
        <v>1952</v>
      </c>
      <c r="D18" s="49" t="s">
        <v>102</v>
      </c>
      <c r="E18" s="52" t="s">
        <v>27</v>
      </c>
    </row>
    <row r="19" spans="3:5" ht="16.5" hidden="1" thickBot="1">
      <c r="C19" s="51">
        <f t="shared" si="0"/>
        <v>1953</v>
      </c>
      <c r="D19" s="49" t="s">
        <v>102</v>
      </c>
      <c r="E19" s="52" t="s">
        <v>27</v>
      </c>
    </row>
    <row r="20" spans="3:5" ht="16.5" hidden="1" thickBot="1">
      <c r="C20" s="51">
        <f t="shared" si="0"/>
        <v>1954</v>
      </c>
      <c r="D20" s="49" t="s">
        <v>102</v>
      </c>
      <c r="E20" s="52" t="s">
        <v>27</v>
      </c>
    </row>
    <row r="21" spans="3:5" ht="16.5" hidden="1" thickBot="1">
      <c r="C21" s="51">
        <f t="shared" si="0"/>
        <v>1955</v>
      </c>
      <c r="D21" s="49" t="s">
        <v>102</v>
      </c>
      <c r="E21" s="52" t="s">
        <v>27</v>
      </c>
    </row>
    <row r="22" spans="3:5" ht="16.5" hidden="1" thickBot="1">
      <c r="C22" s="51">
        <f t="shared" si="0"/>
        <v>1956</v>
      </c>
      <c r="D22" s="49" t="s">
        <v>102</v>
      </c>
      <c r="E22" s="52" t="s">
        <v>27</v>
      </c>
    </row>
    <row r="23" spans="3:5" ht="16.5" hidden="1" thickBot="1">
      <c r="C23" s="51">
        <f t="shared" si="0"/>
        <v>1957</v>
      </c>
      <c r="D23" s="49" t="s">
        <v>102</v>
      </c>
      <c r="E23" s="52" t="s">
        <v>27</v>
      </c>
    </row>
    <row r="24" spans="3:5" ht="16.5" hidden="1" thickBot="1">
      <c r="C24" s="51">
        <f t="shared" si="0"/>
        <v>1958</v>
      </c>
      <c r="D24" s="49" t="s">
        <v>102</v>
      </c>
      <c r="E24" s="52" t="s">
        <v>27</v>
      </c>
    </row>
    <row r="25" spans="3:5" ht="16.5" hidden="1" thickBot="1">
      <c r="C25" s="51">
        <f t="shared" si="0"/>
        <v>1959</v>
      </c>
      <c r="D25" s="49" t="s">
        <v>102</v>
      </c>
      <c r="E25" s="52" t="s">
        <v>27</v>
      </c>
    </row>
    <row r="26" spans="3:5" ht="16.5" hidden="1" thickBot="1">
      <c r="C26" s="51">
        <f t="shared" si="0"/>
        <v>1960</v>
      </c>
      <c r="D26" s="49" t="s">
        <v>102</v>
      </c>
      <c r="E26" s="52" t="s">
        <v>27</v>
      </c>
    </row>
    <row r="27" spans="3:5" ht="16.5" hidden="1" thickBot="1">
      <c r="C27" s="51">
        <f t="shared" si="0"/>
        <v>1961</v>
      </c>
      <c r="D27" s="49" t="s">
        <v>102</v>
      </c>
      <c r="E27" s="52" t="s">
        <v>27</v>
      </c>
    </row>
    <row r="28" spans="3:5" ht="16.5" hidden="1" thickBot="1">
      <c r="C28" s="51">
        <f t="shared" si="0"/>
        <v>1962</v>
      </c>
      <c r="D28" s="49" t="s">
        <v>102</v>
      </c>
      <c r="E28" s="52" t="s">
        <v>27</v>
      </c>
    </row>
    <row r="29" spans="3:5" ht="16.5" hidden="1" thickBot="1">
      <c r="C29" s="51">
        <f t="shared" si="0"/>
        <v>1963</v>
      </c>
      <c r="D29" s="49" t="s">
        <v>102</v>
      </c>
      <c r="E29" s="52" t="s">
        <v>27</v>
      </c>
    </row>
    <row r="30" spans="3:5" ht="16.5" hidden="1" thickBot="1">
      <c r="C30" s="51">
        <f t="shared" si="0"/>
        <v>1964</v>
      </c>
      <c r="D30" s="49" t="s">
        <v>102</v>
      </c>
      <c r="E30" s="52" t="s">
        <v>27</v>
      </c>
    </row>
    <row r="31" spans="3:5" ht="16.5" hidden="1" thickBot="1">
      <c r="C31" s="51">
        <f t="shared" si="0"/>
        <v>1965</v>
      </c>
      <c r="D31" s="49" t="s">
        <v>102</v>
      </c>
      <c r="E31" s="52" t="s">
        <v>27</v>
      </c>
    </row>
    <row r="32" spans="3:5" ht="16.5" hidden="1" thickBot="1">
      <c r="C32" s="51">
        <f t="shared" si="0"/>
        <v>1966</v>
      </c>
      <c r="D32" s="49" t="s">
        <v>102</v>
      </c>
      <c r="E32" s="52" t="s">
        <v>27</v>
      </c>
    </row>
    <row r="33" spans="3:5" ht="16.5" hidden="1" thickBot="1">
      <c r="C33" s="51">
        <f t="shared" si="0"/>
        <v>1967</v>
      </c>
      <c r="D33" s="49" t="s">
        <v>102</v>
      </c>
      <c r="E33" s="52" t="s">
        <v>27</v>
      </c>
    </row>
    <row r="34" spans="3:5" ht="16.5" hidden="1" thickBot="1">
      <c r="C34" s="51">
        <f t="shared" si="0"/>
        <v>1968</v>
      </c>
      <c r="D34" s="49" t="s">
        <v>102</v>
      </c>
      <c r="E34" s="52" t="s">
        <v>27</v>
      </c>
    </row>
    <row r="35" spans="3:5" ht="16.5" hidden="1" thickBot="1">
      <c r="C35" s="51">
        <f t="shared" si="0"/>
        <v>1969</v>
      </c>
      <c r="D35" s="49" t="s">
        <v>102</v>
      </c>
      <c r="E35" s="52" t="s">
        <v>27</v>
      </c>
    </row>
    <row r="36" spans="3:5" ht="16.5" hidden="1" thickBot="1">
      <c r="C36" s="51">
        <f t="shared" si="0"/>
        <v>1970</v>
      </c>
      <c r="D36" s="49" t="s">
        <v>102</v>
      </c>
      <c r="E36" s="52" t="s">
        <v>27</v>
      </c>
    </row>
    <row r="37" spans="3:5" ht="16.5" hidden="1" thickBot="1">
      <c r="C37" s="51">
        <f t="shared" si="0"/>
        <v>1971</v>
      </c>
      <c r="D37" s="49" t="s">
        <v>102</v>
      </c>
      <c r="E37" s="52" t="s">
        <v>27</v>
      </c>
    </row>
    <row r="38" spans="3:5" ht="16.5" hidden="1" thickBot="1">
      <c r="C38" s="51">
        <f t="shared" si="0"/>
        <v>1972</v>
      </c>
      <c r="D38" s="49" t="s">
        <v>102</v>
      </c>
      <c r="E38" s="52" t="s">
        <v>27</v>
      </c>
    </row>
    <row r="39" spans="3:5" ht="16.5" hidden="1" thickBot="1">
      <c r="C39" s="51">
        <f t="shared" si="0"/>
        <v>1973</v>
      </c>
      <c r="D39" s="49" t="s">
        <v>102</v>
      </c>
      <c r="E39" s="52" t="s">
        <v>27</v>
      </c>
    </row>
    <row r="40" spans="3:5" ht="16.5" hidden="1" thickBot="1">
      <c r="C40" s="51">
        <f t="shared" si="0"/>
        <v>1974</v>
      </c>
      <c r="D40" s="49" t="s">
        <v>102</v>
      </c>
      <c r="E40" s="52" t="s">
        <v>27</v>
      </c>
    </row>
    <row r="41" spans="3:5" ht="16.5" hidden="1" thickBot="1">
      <c r="C41" s="51">
        <f t="shared" si="0"/>
        <v>1975</v>
      </c>
      <c r="D41" s="49" t="s">
        <v>102</v>
      </c>
      <c r="E41" s="52" t="s">
        <v>27</v>
      </c>
    </row>
    <row r="42" spans="3:5" ht="16.5" hidden="1" thickBot="1">
      <c r="C42" s="51">
        <f t="shared" si="0"/>
        <v>1976</v>
      </c>
      <c r="D42" s="49" t="s">
        <v>102</v>
      </c>
      <c r="E42" s="52" t="s">
        <v>27</v>
      </c>
    </row>
    <row r="43" spans="3:5" ht="16.5" hidden="1" thickBot="1">
      <c r="C43" s="51">
        <f t="shared" si="0"/>
        <v>1977</v>
      </c>
      <c r="D43" s="49" t="s">
        <v>102</v>
      </c>
      <c r="E43" s="52" t="s">
        <v>27</v>
      </c>
    </row>
    <row r="44" spans="3:5" ht="16.5" hidden="1" thickBot="1">
      <c r="C44" s="51">
        <f t="shared" si="0"/>
        <v>1978</v>
      </c>
      <c r="D44" s="49" t="s">
        <v>102</v>
      </c>
      <c r="E44" s="52" t="s">
        <v>27</v>
      </c>
    </row>
    <row r="45" spans="3:5" ht="16.5" hidden="1" thickBot="1">
      <c r="C45" s="51">
        <f t="shared" si="0"/>
        <v>1979</v>
      </c>
      <c r="D45" s="49" t="s">
        <v>102</v>
      </c>
      <c r="E45" s="52" t="s">
        <v>27</v>
      </c>
    </row>
    <row r="46" spans="3:5" ht="16.5" hidden="1" thickBot="1">
      <c r="C46" s="51">
        <f t="shared" si="0"/>
        <v>1980</v>
      </c>
      <c r="D46" s="49" t="s">
        <v>102</v>
      </c>
      <c r="E46" s="52" t="s">
        <v>27</v>
      </c>
    </row>
    <row r="47" spans="3:5" ht="16.5" hidden="1" thickBot="1">
      <c r="C47" s="51">
        <f t="shared" si="0"/>
        <v>1981</v>
      </c>
      <c r="D47" s="49" t="s">
        <v>102</v>
      </c>
      <c r="E47" s="52" t="s">
        <v>27</v>
      </c>
    </row>
    <row r="48" spans="3:5" ht="16.5" hidden="1" thickBot="1">
      <c r="C48" s="51">
        <f t="shared" si="0"/>
        <v>1982</v>
      </c>
      <c r="D48" s="49" t="s">
        <v>102</v>
      </c>
      <c r="E48" s="52" t="s">
        <v>27</v>
      </c>
    </row>
    <row r="49" spans="3:5" ht="16.5" hidden="1" thickBot="1">
      <c r="C49" s="51">
        <f t="shared" si="0"/>
        <v>1983</v>
      </c>
      <c r="D49" s="49" t="s">
        <v>102</v>
      </c>
      <c r="E49" s="52" t="s">
        <v>27</v>
      </c>
    </row>
    <row r="50" spans="3:5" ht="16.5" hidden="1" thickBot="1">
      <c r="C50" s="51">
        <f t="shared" si="0"/>
        <v>1984</v>
      </c>
      <c r="D50" s="49" t="s">
        <v>102</v>
      </c>
      <c r="E50" s="52" t="s">
        <v>27</v>
      </c>
    </row>
    <row r="51" spans="3:5" ht="16.5" hidden="1" thickBot="1">
      <c r="C51" s="51">
        <f t="shared" si="0"/>
        <v>1985</v>
      </c>
      <c r="D51" s="49" t="s">
        <v>102</v>
      </c>
      <c r="E51" s="52" t="s">
        <v>27</v>
      </c>
    </row>
    <row r="52" spans="3:5" ht="16.5" hidden="1" thickBot="1">
      <c r="C52" s="51">
        <f t="shared" si="0"/>
        <v>1986</v>
      </c>
      <c r="D52" s="49" t="s">
        <v>102</v>
      </c>
      <c r="E52" s="52" t="s">
        <v>27</v>
      </c>
    </row>
    <row r="53" spans="3:5" ht="16.5" hidden="1" thickBot="1">
      <c r="C53" s="51">
        <f t="shared" si="0"/>
        <v>1987</v>
      </c>
      <c r="D53" s="49" t="s">
        <v>102</v>
      </c>
      <c r="E53" s="52" t="s">
        <v>27</v>
      </c>
    </row>
    <row r="54" spans="3:5" ht="16.5" hidden="1" thickBot="1">
      <c r="C54" s="51">
        <f t="shared" si="0"/>
        <v>1988</v>
      </c>
      <c r="D54" s="49" t="s">
        <v>102</v>
      </c>
      <c r="E54" s="52" t="s">
        <v>27</v>
      </c>
    </row>
    <row r="55" spans="3:5" ht="16.5" hidden="1" thickBot="1">
      <c r="C55" s="51">
        <f t="shared" si="0"/>
        <v>1989</v>
      </c>
      <c r="D55" s="49" t="s">
        <v>102</v>
      </c>
      <c r="E55" s="52" t="s">
        <v>27</v>
      </c>
    </row>
    <row r="56" spans="3:5" ht="16.5" hidden="1" thickBot="1">
      <c r="C56" s="51">
        <f t="shared" si="0"/>
        <v>1990</v>
      </c>
      <c r="D56" s="49" t="s">
        <v>102</v>
      </c>
      <c r="E56" s="52" t="s">
        <v>27</v>
      </c>
    </row>
    <row r="57" spans="3:5" ht="16.5" hidden="1" thickBot="1">
      <c r="C57" s="51">
        <f t="shared" si="0"/>
        <v>1991</v>
      </c>
      <c r="D57" s="49" t="s">
        <v>102</v>
      </c>
      <c r="E57" s="52" t="s">
        <v>27</v>
      </c>
    </row>
    <row r="58" spans="3:5" ht="16.5" hidden="1" thickBot="1">
      <c r="C58" s="51">
        <f t="shared" si="0"/>
        <v>1992</v>
      </c>
      <c r="D58" s="49" t="s">
        <v>102</v>
      </c>
      <c r="E58" s="52" t="s">
        <v>27</v>
      </c>
    </row>
    <row r="59" spans="3:5" ht="16.5" hidden="1" thickBot="1">
      <c r="C59" s="51">
        <f t="shared" si="0"/>
        <v>1993</v>
      </c>
      <c r="D59" s="49" t="s">
        <v>102</v>
      </c>
      <c r="E59" s="52" t="s">
        <v>27</v>
      </c>
    </row>
    <row r="60" spans="3:5" ht="16.5" hidden="1" thickBot="1">
      <c r="C60" s="51">
        <f t="shared" si="0"/>
        <v>1994</v>
      </c>
      <c r="D60" s="49" t="s">
        <v>102</v>
      </c>
      <c r="E60" s="52" t="s">
        <v>27</v>
      </c>
    </row>
    <row r="61" spans="3:5" ht="16.5" hidden="1" thickBot="1">
      <c r="C61" s="51">
        <f t="shared" si="0"/>
        <v>1995</v>
      </c>
      <c r="D61" s="49" t="s">
        <v>102</v>
      </c>
      <c r="E61" s="52" t="s">
        <v>27</v>
      </c>
    </row>
    <row r="62" spans="3:5" ht="16.5" hidden="1" thickBot="1">
      <c r="C62" s="51">
        <f t="shared" si="0"/>
        <v>1996</v>
      </c>
      <c r="D62" s="49" t="s">
        <v>102</v>
      </c>
      <c r="E62" s="52" t="s">
        <v>27</v>
      </c>
    </row>
    <row r="63" spans="3:5" ht="16.5" hidden="1" thickBot="1">
      <c r="C63" s="51">
        <f t="shared" si="0"/>
        <v>1997</v>
      </c>
      <c r="D63" s="49" t="s">
        <v>102</v>
      </c>
      <c r="E63" s="52" t="s">
        <v>27</v>
      </c>
    </row>
    <row r="64" spans="3:5" ht="16.5" hidden="1" thickBot="1">
      <c r="C64" s="51">
        <f t="shared" si="0"/>
        <v>1998</v>
      </c>
      <c r="D64" s="49" t="s">
        <v>102</v>
      </c>
      <c r="E64" s="52" t="s">
        <v>27</v>
      </c>
    </row>
    <row r="65" spans="3:5" ht="16.5" hidden="1" thickBot="1">
      <c r="C65" s="51">
        <f t="shared" si="0"/>
        <v>1999</v>
      </c>
      <c r="D65" s="49" t="s">
        <v>102</v>
      </c>
      <c r="E65" s="52" t="s">
        <v>27</v>
      </c>
    </row>
    <row r="66" spans="3:5" ht="16.5" hidden="1" thickBot="1">
      <c r="C66" s="51">
        <f t="shared" si="0"/>
        <v>2000</v>
      </c>
      <c r="D66" s="49" t="s">
        <v>21</v>
      </c>
      <c r="E66" s="52" t="s">
        <v>11</v>
      </c>
    </row>
    <row r="67" spans="3:5" ht="16.5" hidden="1" thickBot="1">
      <c r="C67" s="51">
        <f t="shared" si="0"/>
        <v>2001</v>
      </c>
      <c r="D67" s="49" t="s">
        <v>21</v>
      </c>
      <c r="E67" s="52" t="s">
        <v>11</v>
      </c>
    </row>
    <row r="68" spans="3:5" ht="16.5" hidden="1" thickBot="1">
      <c r="C68" s="51">
        <f t="shared" si="0"/>
        <v>2002</v>
      </c>
      <c r="D68" s="49" t="s">
        <v>22</v>
      </c>
      <c r="E68" s="52" t="s">
        <v>13</v>
      </c>
    </row>
    <row r="69" spans="3:5" ht="16.5" hidden="1" thickBot="1">
      <c r="C69" s="51">
        <f t="shared" si="0"/>
        <v>2003</v>
      </c>
      <c r="D69" s="49" t="s">
        <v>22</v>
      </c>
      <c r="E69" s="52" t="s">
        <v>13</v>
      </c>
    </row>
    <row r="70" spans="3:5" ht="16.5" hidden="1" thickBot="1">
      <c r="C70" s="51">
        <f t="shared" si="0"/>
        <v>2004</v>
      </c>
      <c r="D70" s="49" t="s">
        <v>23</v>
      </c>
      <c r="E70" s="52" t="s">
        <v>12</v>
      </c>
    </row>
    <row r="71" spans="3:5" ht="16.5" hidden="1" thickBot="1">
      <c r="C71" s="51">
        <f t="shared" si="0"/>
        <v>2005</v>
      </c>
      <c r="D71" s="49" t="s">
        <v>23</v>
      </c>
      <c r="E71" s="52" t="s">
        <v>12</v>
      </c>
    </row>
    <row r="72" spans="3:5" ht="16.5" hidden="1" thickBot="1">
      <c r="C72" s="51">
        <f t="shared" si="0"/>
        <v>2006</v>
      </c>
      <c r="D72" s="49" t="s">
        <v>106</v>
      </c>
      <c r="E72" s="52" t="s">
        <v>41</v>
      </c>
    </row>
    <row r="73" spans="3:5" ht="16.5" hidden="1" thickBot="1">
      <c r="C73" s="51">
        <f t="shared" si="0"/>
        <v>2007</v>
      </c>
      <c r="D73" s="49" t="s">
        <v>106</v>
      </c>
      <c r="E73" s="52" t="s">
        <v>41</v>
      </c>
    </row>
    <row r="74" spans="3:5" ht="15.75" hidden="1">
      <c r="C74" s="51">
        <f t="shared" si="0"/>
        <v>2008</v>
      </c>
      <c r="D74" s="49" t="s">
        <v>105</v>
      </c>
      <c r="E74" s="52" t="s">
        <v>42</v>
      </c>
    </row>
    <row r="75" spans="3:5" ht="15.75" hidden="1">
      <c r="C75" s="51">
        <f t="shared" si="0"/>
        <v>2009</v>
      </c>
      <c r="D75" s="53" t="s">
        <v>105</v>
      </c>
      <c r="E75" s="52" t="s">
        <v>42</v>
      </c>
    </row>
    <row r="76" spans="3:5" ht="15.75" hidden="1">
      <c r="C76" s="51">
        <f t="shared" si="0"/>
        <v>2010</v>
      </c>
      <c r="D76" s="53" t="s">
        <v>15</v>
      </c>
      <c r="E76" s="52" t="s">
        <v>15</v>
      </c>
    </row>
    <row r="77" spans="3:5" ht="15.75" hidden="1">
      <c r="C77" s="51">
        <f t="shared" si="0"/>
        <v>2011</v>
      </c>
      <c r="D77" s="53" t="s">
        <v>15</v>
      </c>
      <c r="E77" s="52" t="s">
        <v>15</v>
      </c>
    </row>
    <row r="78" spans="3:5" ht="15.75" hidden="1">
      <c r="C78" s="51">
        <f t="shared" ref="C78:C80" si="1">C77+1</f>
        <v>2012</v>
      </c>
      <c r="D78" s="54" t="s">
        <v>15</v>
      </c>
      <c r="E78" s="52" t="s">
        <v>15</v>
      </c>
    </row>
    <row r="79" spans="3:5" ht="15.75" hidden="1">
      <c r="C79" s="51">
        <f t="shared" si="1"/>
        <v>2013</v>
      </c>
      <c r="D79" s="54" t="s">
        <v>15</v>
      </c>
      <c r="E79" s="52" t="s">
        <v>15</v>
      </c>
    </row>
    <row r="80" spans="3:5" ht="15.75" hidden="1">
      <c r="C80" s="105">
        <f t="shared" si="1"/>
        <v>2014</v>
      </c>
      <c r="D80" s="106" t="s">
        <v>15</v>
      </c>
      <c r="E80" s="107" t="s">
        <v>15</v>
      </c>
    </row>
    <row r="81" spans="1:25" ht="15.75" hidden="1">
      <c r="C81" s="109"/>
      <c r="D81" s="110"/>
      <c r="E81" s="108"/>
      <c r="I81" s="31" t="s">
        <v>26</v>
      </c>
    </row>
    <row r="82" spans="1:25" ht="15.75" hidden="1">
      <c r="C82" s="109"/>
      <c r="D82" s="110"/>
      <c r="E82" s="108"/>
      <c r="R82" s="31">
        <v>2017</v>
      </c>
      <c r="Y82" s="31">
        <v>2018</v>
      </c>
    </row>
    <row r="83" spans="1:25" ht="15.75" hidden="1">
      <c r="C83" s="109"/>
      <c r="D83" s="110"/>
      <c r="E83" s="108"/>
    </row>
    <row r="84" spans="1:25" ht="15.75" hidden="1">
      <c r="C84" s="109"/>
      <c r="D84" s="110"/>
      <c r="E84" s="108"/>
    </row>
    <row r="85" spans="1:25" ht="15.75" hidden="1">
      <c r="C85" s="109"/>
      <c r="D85" s="110"/>
      <c r="E85" s="108"/>
    </row>
    <row r="86" spans="1:25" ht="15.75" hidden="1">
      <c r="C86" s="109"/>
      <c r="D86" s="110"/>
      <c r="E86" s="108"/>
    </row>
    <row r="87" spans="1:25" ht="15.75" hidden="1">
      <c r="C87" s="109"/>
      <c r="D87" s="110"/>
      <c r="E87" s="108"/>
    </row>
    <row r="88" spans="1:25" ht="15.75" hidden="1">
      <c r="C88" s="109"/>
      <c r="D88" s="110"/>
      <c r="E88" s="108"/>
    </row>
    <row r="89" spans="1:25" hidden="1"/>
    <row r="90" spans="1:25" hidden="1"/>
    <row r="91" spans="1:25" ht="13.5" hidden="1" customHeight="1">
      <c r="A91" s="31" t="s">
        <v>107</v>
      </c>
      <c r="S91" s="102"/>
    </row>
    <row r="92" spans="1:25" hidden="1"/>
    <row r="93" spans="1:25" hidden="1"/>
    <row r="94" spans="1:25" ht="33.75" hidden="1">
      <c r="A94" s="94" t="s">
        <v>32</v>
      </c>
      <c r="B94" s="94"/>
      <c r="C94" s="94"/>
      <c r="D94" s="94"/>
      <c r="E94" s="94"/>
      <c r="F94" s="94"/>
      <c r="G94" s="94"/>
      <c r="H94" s="94"/>
      <c r="I94" s="94"/>
    </row>
    <row r="95" spans="1:25" ht="13.5" hidden="1" thickBot="1"/>
    <row r="96" spans="1:25" s="56" customFormat="1" ht="33.75" hidden="1" customHeight="1" thickBot="1">
      <c r="A96" s="55" t="s">
        <v>33</v>
      </c>
      <c r="B96" s="98" t="s">
        <v>105</v>
      </c>
      <c r="C96" s="99"/>
      <c r="D96" s="98" t="s">
        <v>106</v>
      </c>
      <c r="E96" s="99"/>
      <c r="F96" s="113" t="s">
        <v>23</v>
      </c>
      <c r="G96" s="114"/>
      <c r="H96" s="113" t="s">
        <v>22</v>
      </c>
      <c r="I96" s="114"/>
      <c r="J96" s="113" t="s">
        <v>21</v>
      </c>
      <c r="K96" s="114"/>
    </row>
    <row r="97" spans="1:11" ht="25.5" hidden="1" customHeight="1">
      <c r="A97" s="57">
        <f>C76</f>
        <v>2010</v>
      </c>
      <c r="B97" s="111">
        <f>C74</f>
        <v>2008</v>
      </c>
      <c r="C97" s="112">
        <f>C75</f>
        <v>2009</v>
      </c>
      <c r="D97" s="58">
        <f>C72</f>
        <v>2006</v>
      </c>
      <c r="E97" s="59">
        <f>C73</f>
        <v>2007</v>
      </c>
      <c r="F97" s="58">
        <f>C70</f>
        <v>2004</v>
      </c>
      <c r="G97" s="59">
        <f>C71</f>
        <v>2005</v>
      </c>
      <c r="H97" s="58">
        <f>C68</f>
        <v>2002</v>
      </c>
      <c r="I97" s="59">
        <f>C69</f>
        <v>2003</v>
      </c>
      <c r="J97" s="58">
        <f>C66</f>
        <v>2000</v>
      </c>
      <c r="K97" s="59">
        <f>C67</f>
        <v>2001</v>
      </c>
    </row>
    <row r="98" spans="1:11" ht="25.5" hidden="1" customHeight="1" thickBot="1">
      <c r="A98" s="60" t="s">
        <v>34</v>
      </c>
      <c r="B98" s="103"/>
      <c r="C98" s="104"/>
      <c r="D98" s="61"/>
      <c r="E98" s="62"/>
      <c r="F98" s="61"/>
      <c r="G98" s="62"/>
      <c r="H98" s="61"/>
      <c r="I98" s="62"/>
      <c r="J98" s="61"/>
      <c r="K98" s="62"/>
    </row>
    <row r="99" spans="1:11" hidden="1"/>
    <row r="100" spans="1:11" hidden="1"/>
    <row r="101" spans="1:11" hidden="1"/>
    <row r="102" spans="1:11" hidden="1"/>
    <row r="103" spans="1:11" hidden="1"/>
    <row r="104" spans="1:11" hidden="1"/>
    <row r="105" spans="1:11" hidden="1"/>
    <row r="106" spans="1:11" hidden="1"/>
    <row r="107" spans="1:11" hidden="1"/>
    <row r="108" spans="1:11" hidden="1"/>
    <row r="109" spans="1:11" hidden="1"/>
    <row r="110" spans="1:11" hidden="1"/>
    <row r="111" spans="1:11" hidden="1"/>
    <row r="112" spans="1:11" hidden="1"/>
    <row r="113" spans="1:3" hidden="1"/>
    <row r="114" spans="1:3" hidden="1"/>
    <row r="115" spans="1:3" hidden="1"/>
    <row r="116" spans="1:3" hidden="1">
      <c r="A116" s="31" t="s">
        <v>47</v>
      </c>
      <c r="B116" s="31" t="s">
        <v>8</v>
      </c>
      <c r="C116" s="31" t="s">
        <v>50</v>
      </c>
    </row>
    <row r="117" spans="1:3" hidden="1">
      <c r="A117" s="31" t="s">
        <v>48</v>
      </c>
      <c r="B117" s="31" t="s">
        <v>14</v>
      </c>
      <c r="C117" s="31" t="s">
        <v>51</v>
      </c>
    </row>
    <row r="118" spans="1:3" hidden="1"/>
    <row r="119" spans="1:3" hidden="1"/>
    <row r="120" spans="1:3" hidden="1"/>
    <row r="121" spans="1:3" hidden="1"/>
    <row r="122" spans="1:3" hidden="1"/>
    <row r="123" spans="1:3" hidden="1"/>
    <row r="124" spans="1:3" hidden="1"/>
    <row r="125" spans="1:3" hidden="1"/>
    <row r="126" spans="1:3" hidden="1"/>
    <row r="127" spans="1:3" hidden="1"/>
    <row r="128" spans="1:3" hidden="1"/>
    <row r="129" spans="2:4" hidden="1"/>
    <row r="130" spans="2:4" hidden="1"/>
    <row r="131" spans="2:4" hidden="1"/>
    <row r="132" spans="2:4" hidden="1"/>
    <row r="133" spans="2:4" hidden="1"/>
    <row r="134" spans="2:4" hidden="1">
      <c r="B134" s="63" t="s">
        <v>17</v>
      </c>
      <c r="C134" s="63"/>
      <c r="D134" s="63"/>
    </row>
    <row r="135" spans="2:4" hidden="1">
      <c r="B135" s="63">
        <v>1945</v>
      </c>
      <c r="C135" s="63" t="s">
        <v>20</v>
      </c>
      <c r="D135" s="63" t="s">
        <v>52</v>
      </c>
    </row>
    <row r="136" spans="2:4" hidden="1">
      <c r="B136" s="63">
        <v>1946</v>
      </c>
      <c r="C136" s="63" t="s">
        <v>20</v>
      </c>
      <c r="D136" s="63" t="s">
        <v>52</v>
      </c>
    </row>
    <row r="137" spans="2:4" hidden="1">
      <c r="B137" s="63">
        <v>1947</v>
      </c>
      <c r="C137" s="63" t="s">
        <v>20</v>
      </c>
      <c r="D137" s="63" t="s">
        <v>52</v>
      </c>
    </row>
    <row r="138" spans="2:4" hidden="1">
      <c r="B138" s="63">
        <v>1948</v>
      </c>
      <c r="C138" s="63" t="s">
        <v>20</v>
      </c>
      <c r="D138" s="63" t="s">
        <v>52</v>
      </c>
    </row>
    <row r="139" spans="2:4" hidden="1">
      <c r="B139" s="63">
        <v>1949</v>
      </c>
      <c r="C139" s="63" t="s">
        <v>20</v>
      </c>
      <c r="D139" s="63" t="s">
        <v>52</v>
      </c>
    </row>
    <row r="140" spans="2:4" hidden="1">
      <c r="B140" s="63">
        <v>1950</v>
      </c>
      <c r="C140" s="63" t="s">
        <v>20</v>
      </c>
      <c r="D140" s="63" t="s">
        <v>52</v>
      </c>
    </row>
    <row r="141" spans="2:4" hidden="1">
      <c r="B141" s="63">
        <v>1951</v>
      </c>
      <c r="C141" s="63" t="s">
        <v>20</v>
      </c>
      <c r="D141" s="63" t="s">
        <v>52</v>
      </c>
    </row>
    <row r="142" spans="2:4" hidden="1">
      <c r="B142" s="63">
        <v>1952</v>
      </c>
      <c r="C142" s="63" t="s">
        <v>20</v>
      </c>
      <c r="D142" s="63" t="s">
        <v>52</v>
      </c>
    </row>
    <row r="143" spans="2:4" hidden="1">
      <c r="B143" s="63">
        <v>1953</v>
      </c>
      <c r="C143" s="63" t="s">
        <v>20</v>
      </c>
      <c r="D143" s="63" t="s">
        <v>52</v>
      </c>
    </row>
    <row r="144" spans="2:4" hidden="1">
      <c r="B144" s="63">
        <v>1954</v>
      </c>
      <c r="C144" s="63" t="s">
        <v>20</v>
      </c>
      <c r="D144" s="63" t="s">
        <v>52</v>
      </c>
    </row>
    <row r="145" spans="2:4" hidden="1">
      <c r="B145" s="63">
        <v>1955</v>
      </c>
      <c r="C145" s="63" t="s">
        <v>20</v>
      </c>
      <c r="D145" s="63" t="s">
        <v>52</v>
      </c>
    </row>
    <row r="146" spans="2:4" hidden="1">
      <c r="B146" s="63">
        <v>1956</v>
      </c>
      <c r="C146" s="63" t="s">
        <v>20</v>
      </c>
      <c r="D146" s="63" t="s">
        <v>52</v>
      </c>
    </row>
    <row r="147" spans="2:4" hidden="1">
      <c r="B147" s="63">
        <v>1957</v>
      </c>
      <c r="C147" s="63" t="s">
        <v>20</v>
      </c>
      <c r="D147" s="63" t="s">
        <v>52</v>
      </c>
    </row>
    <row r="148" spans="2:4" hidden="1">
      <c r="B148" s="63">
        <v>1958</v>
      </c>
      <c r="C148" s="63" t="s">
        <v>20</v>
      </c>
      <c r="D148" s="63" t="s">
        <v>52</v>
      </c>
    </row>
    <row r="149" spans="2:4" hidden="1">
      <c r="B149" s="63">
        <v>1959</v>
      </c>
      <c r="C149" s="63" t="s">
        <v>20</v>
      </c>
      <c r="D149" s="63" t="s">
        <v>52</v>
      </c>
    </row>
    <row r="150" spans="2:4" hidden="1">
      <c r="B150" s="63">
        <v>1960</v>
      </c>
      <c r="C150" s="63" t="s">
        <v>20</v>
      </c>
      <c r="D150" s="63" t="s">
        <v>52</v>
      </c>
    </row>
    <row r="151" spans="2:4" hidden="1">
      <c r="B151" s="63">
        <v>1961</v>
      </c>
      <c r="C151" s="63" t="s">
        <v>20</v>
      </c>
      <c r="D151" s="63" t="s">
        <v>52</v>
      </c>
    </row>
    <row r="152" spans="2:4" hidden="1">
      <c r="B152" s="63">
        <v>1962</v>
      </c>
      <c r="C152" s="63" t="s">
        <v>20</v>
      </c>
      <c r="D152" s="63" t="s">
        <v>52</v>
      </c>
    </row>
    <row r="153" spans="2:4" hidden="1">
      <c r="B153" s="63">
        <v>1963</v>
      </c>
      <c r="C153" s="63" t="s">
        <v>20</v>
      </c>
      <c r="D153" s="63" t="s">
        <v>52</v>
      </c>
    </row>
    <row r="154" spans="2:4" hidden="1">
      <c r="B154" s="63">
        <v>1964</v>
      </c>
      <c r="C154" s="63" t="s">
        <v>20</v>
      </c>
      <c r="D154" s="63" t="s">
        <v>52</v>
      </c>
    </row>
    <row r="155" spans="2:4" hidden="1">
      <c r="B155" s="63">
        <v>1965</v>
      </c>
      <c r="C155" s="63" t="s">
        <v>20</v>
      </c>
      <c r="D155" s="63" t="s">
        <v>52</v>
      </c>
    </row>
    <row r="156" spans="2:4" hidden="1">
      <c r="B156" s="63">
        <v>1966</v>
      </c>
      <c r="C156" s="63" t="s">
        <v>20</v>
      </c>
      <c r="D156" s="63" t="s">
        <v>52</v>
      </c>
    </row>
    <row r="157" spans="2:4" hidden="1">
      <c r="B157" s="63">
        <v>1967</v>
      </c>
      <c r="C157" s="63" t="s">
        <v>20</v>
      </c>
      <c r="D157" s="63" t="s">
        <v>52</v>
      </c>
    </row>
    <row r="158" spans="2:4" hidden="1">
      <c r="B158" s="63">
        <v>1968</v>
      </c>
      <c r="C158" s="63" t="s">
        <v>20</v>
      </c>
      <c r="D158" s="63" t="s">
        <v>52</v>
      </c>
    </row>
    <row r="159" spans="2:4" hidden="1">
      <c r="B159" s="63">
        <v>1969</v>
      </c>
      <c r="C159" s="63" t="s">
        <v>20</v>
      </c>
      <c r="D159" s="63" t="s">
        <v>52</v>
      </c>
    </row>
    <row r="160" spans="2:4" hidden="1">
      <c r="B160" s="63">
        <v>1970</v>
      </c>
      <c r="C160" s="63" t="s">
        <v>20</v>
      </c>
      <c r="D160" s="63" t="s">
        <v>52</v>
      </c>
    </row>
    <row r="161" spans="2:4" hidden="1">
      <c r="B161" s="63">
        <v>1971</v>
      </c>
      <c r="C161" s="63" t="s">
        <v>20</v>
      </c>
      <c r="D161" s="63" t="s">
        <v>52</v>
      </c>
    </row>
    <row r="162" spans="2:4" hidden="1">
      <c r="B162" s="63">
        <v>1972</v>
      </c>
      <c r="C162" s="63" t="s">
        <v>20</v>
      </c>
      <c r="D162" s="63" t="s">
        <v>52</v>
      </c>
    </row>
    <row r="163" spans="2:4" hidden="1">
      <c r="B163" s="63">
        <v>1973</v>
      </c>
      <c r="C163" s="63" t="s">
        <v>20</v>
      </c>
      <c r="D163" s="63" t="s">
        <v>52</v>
      </c>
    </row>
    <row r="164" spans="2:4" hidden="1">
      <c r="B164" s="63">
        <v>1974</v>
      </c>
      <c r="C164" s="63" t="s">
        <v>20</v>
      </c>
      <c r="D164" s="63" t="s">
        <v>52</v>
      </c>
    </row>
    <row r="165" spans="2:4" hidden="1">
      <c r="B165" s="63">
        <v>1975</v>
      </c>
      <c r="C165" s="63" t="s">
        <v>20</v>
      </c>
      <c r="D165" s="63" t="s">
        <v>52</v>
      </c>
    </row>
    <row r="166" spans="2:4" hidden="1">
      <c r="B166" s="63">
        <v>1976</v>
      </c>
      <c r="C166" s="63" t="s">
        <v>20</v>
      </c>
      <c r="D166" s="63" t="s">
        <v>52</v>
      </c>
    </row>
    <row r="167" spans="2:4" hidden="1">
      <c r="B167" s="63">
        <v>1977</v>
      </c>
      <c r="C167" s="63" t="s">
        <v>20</v>
      </c>
      <c r="D167" s="63" t="s">
        <v>52</v>
      </c>
    </row>
    <row r="168" spans="2:4" hidden="1">
      <c r="B168" s="63">
        <v>1978</v>
      </c>
      <c r="C168" s="63" t="s">
        <v>20</v>
      </c>
      <c r="D168" s="63" t="s">
        <v>52</v>
      </c>
    </row>
    <row r="169" spans="2:4" hidden="1">
      <c r="B169" s="63">
        <v>1979</v>
      </c>
      <c r="C169" s="63" t="s">
        <v>20</v>
      </c>
      <c r="D169" s="63" t="s">
        <v>52</v>
      </c>
    </row>
    <row r="170" spans="2:4" hidden="1">
      <c r="B170" s="63">
        <v>1980</v>
      </c>
      <c r="C170" s="63" t="s">
        <v>20</v>
      </c>
      <c r="D170" s="63" t="s">
        <v>52</v>
      </c>
    </row>
    <row r="171" spans="2:4" hidden="1">
      <c r="B171" s="63">
        <v>1981</v>
      </c>
      <c r="C171" s="63" t="s">
        <v>20</v>
      </c>
      <c r="D171" s="63" t="s">
        <v>52</v>
      </c>
    </row>
    <row r="172" spans="2:4" hidden="1">
      <c r="B172" s="63">
        <v>1982</v>
      </c>
      <c r="C172" s="63" t="s">
        <v>20</v>
      </c>
      <c r="D172" s="63" t="s">
        <v>52</v>
      </c>
    </row>
    <row r="173" spans="2:4" hidden="1">
      <c r="B173" s="63">
        <v>1983</v>
      </c>
      <c r="C173" s="63" t="s">
        <v>20</v>
      </c>
      <c r="D173" s="63" t="s">
        <v>52</v>
      </c>
    </row>
    <row r="174" spans="2:4" hidden="1">
      <c r="B174" s="63">
        <v>1984</v>
      </c>
      <c r="C174" s="63" t="s">
        <v>20</v>
      </c>
      <c r="D174" s="63" t="s">
        <v>52</v>
      </c>
    </row>
    <row r="175" spans="2:4" hidden="1">
      <c r="B175" s="63">
        <v>1985</v>
      </c>
      <c r="C175" s="63" t="s">
        <v>20</v>
      </c>
      <c r="D175" s="63" t="s">
        <v>52</v>
      </c>
    </row>
    <row r="176" spans="2:4" hidden="1">
      <c r="B176" s="63">
        <v>1986</v>
      </c>
      <c r="C176" s="63" t="s">
        <v>20</v>
      </c>
      <c r="D176" s="63" t="s">
        <v>52</v>
      </c>
    </row>
    <row r="177" spans="2:4" hidden="1">
      <c r="B177" s="63">
        <v>1987</v>
      </c>
      <c r="C177" s="63" t="s">
        <v>20</v>
      </c>
      <c r="D177" s="63" t="s">
        <v>52</v>
      </c>
    </row>
    <row r="178" spans="2:4" hidden="1">
      <c r="B178" s="63">
        <v>1988</v>
      </c>
      <c r="C178" s="63" t="s">
        <v>20</v>
      </c>
      <c r="D178" s="63" t="s">
        <v>52</v>
      </c>
    </row>
    <row r="179" spans="2:4" hidden="1">
      <c r="B179" s="63">
        <v>1989</v>
      </c>
      <c r="C179" s="63" t="s">
        <v>20</v>
      </c>
      <c r="D179" s="63" t="s">
        <v>52</v>
      </c>
    </row>
    <row r="180" spans="2:4" hidden="1">
      <c r="B180" s="63">
        <v>1990</v>
      </c>
      <c r="C180" s="63" t="s">
        <v>20</v>
      </c>
      <c r="D180" s="63" t="s">
        <v>52</v>
      </c>
    </row>
    <row r="181" spans="2:4" hidden="1">
      <c r="B181" s="63">
        <v>1991</v>
      </c>
      <c r="C181" s="63" t="s">
        <v>20</v>
      </c>
      <c r="D181" s="63" t="s">
        <v>52</v>
      </c>
    </row>
    <row r="182" spans="2:4" hidden="1">
      <c r="B182" s="63">
        <v>1992</v>
      </c>
      <c r="C182" s="63" t="s">
        <v>20</v>
      </c>
      <c r="D182" s="63" t="s">
        <v>52</v>
      </c>
    </row>
    <row r="183" spans="2:4" hidden="1">
      <c r="B183" s="63">
        <v>1993</v>
      </c>
      <c r="C183" s="63" t="s">
        <v>20</v>
      </c>
      <c r="D183" s="63" t="s">
        <v>52</v>
      </c>
    </row>
    <row r="184" spans="2:4" hidden="1">
      <c r="B184" s="63">
        <v>1994</v>
      </c>
      <c r="C184" s="63" t="s">
        <v>20</v>
      </c>
      <c r="D184" s="63" t="s">
        <v>52</v>
      </c>
    </row>
    <row r="185" spans="2:4" hidden="1">
      <c r="B185" s="63">
        <v>1995</v>
      </c>
      <c r="C185" s="63" t="s">
        <v>20</v>
      </c>
      <c r="D185" s="63" t="s">
        <v>52</v>
      </c>
    </row>
    <row r="186" spans="2:4" hidden="1">
      <c r="B186" s="63">
        <v>1996</v>
      </c>
      <c r="C186" s="63" t="s">
        <v>20</v>
      </c>
      <c r="D186" s="63" t="s">
        <v>52</v>
      </c>
    </row>
    <row r="187" spans="2:4" hidden="1">
      <c r="B187" s="63">
        <v>1997</v>
      </c>
      <c r="C187" s="63" t="s">
        <v>20</v>
      </c>
      <c r="D187" s="63" t="s">
        <v>52</v>
      </c>
    </row>
    <row r="188" spans="2:4" hidden="1">
      <c r="B188" s="63">
        <v>1998</v>
      </c>
      <c r="C188" s="63" t="s">
        <v>20</v>
      </c>
      <c r="D188" s="63" t="s">
        <v>52</v>
      </c>
    </row>
    <row r="189" spans="2:4" hidden="1">
      <c r="B189" s="63">
        <v>1999</v>
      </c>
      <c r="C189" s="63" t="s">
        <v>21</v>
      </c>
      <c r="D189" s="63" t="s">
        <v>11</v>
      </c>
    </row>
    <row r="190" spans="2:4" hidden="1">
      <c r="B190" s="63">
        <v>2000</v>
      </c>
      <c r="C190" s="63" t="s">
        <v>21</v>
      </c>
      <c r="D190" s="63" t="s">
        <v>11</v>
      </c>
    </row>
    <row r="191" spans="2:4" hidden="1">
      <c r="B191" s="63">
        <v>2001</v>
      </c>
      <c r="C191" s="63" t="s">
        <v>22</v>
      </c>
      <c r="D191" s="63" t="s">
        <v>13</v>
      </c>
    </row>
    <row r="192" spans="2:4" hidden="1">
      <c r="B192" s="63">
        <v>2002</v>
      </c>
      <c r="C192" s="63" t="s">
        <v>22</v>
      </c>
      <c r="D192" s="63" t="s">
        <v>13</v>
      </c>
    </row>
    <row r="193" spans="2:4" hidden="1">
      <c r="B193" s="63">
        <v>2003</v>
      </c>
      <c r="C193" s="63" t="s">
        <v>23</v>
      </c>
      <c r="D193" s="63" t="s">
        <v>12</v>
      </c>
    </row>
    <row r="194" spans="2:4" hidden="1">
      <c r="B194" s="63">
        <v>2004</v>
      </c>
      <c r="C194" s="63" t="s">
        <v>23</v>
      </c>
      <c r="D194" s="63" t="s">
        <v>12</v>
      </c>
    </row>
    <row r="195" spans="2:4" hidden="1">
      <c r="B195" s="63">
        <v>2005</v>
      </c>
      <c r="C195" s="63" t="s">
        <v>24</v>
      </c>
      <c r="D195" s="63" t="s">
        <v>41</v>
      </c>
    </row>
    <row r="196" spans="2:4" hidden="1">
      <c r="B196" s="63">
        <v>2006</v>
      </c>
      <c r="C196" s="63" t="s">
        <v>24</v>
      </c>
      <c r="D196" s="63" t="s">
        <v>41</v>
      </c>
    </row>
    <row r="197" spans="2:4" hidden="1">
      <c r="B197" s="63">
        <v>2007</v>
      </c>
      <c r="C197" s="63" t="s">
        <v>25</v>
      </c>
      <c r="D197" s="63" t="s">
        <v>42</v>
      </c>
    </row>
    <row r="198" spans="2:4" hidden="1">
      <c r="B198" s="63">
        <v>2008</v>
      </c>
      <c r="C198" s="63" t="s">
        <v>25</v>
      </c>
      <c r="D198" s="63" t="s">
        <v>42</v>
      </c>
    </row>
    <row r="199" spans="2:4" hidden="1">
      <c r="B199" s="63">
        <v>2009</v>
      </c>
      <c r="C199" s="63" t="s">
        <v>53</v>
      </c>
      <c r="D199" s="63" t="s">
        <v>53</v>
      </c>
    </row>
    <row r="200" spans="2:4" hidden="1">
      <c r="B200" s="63">
        <v>2010</v>
      </c>
      <c r="C200" s="63" t="s">
        <v>53</v>
      </c>
      <c r="D200" s="63" t="s">
        <v>53</v>
      </c>
    </row>
    <row r="201" spans="2:4" hidden="1">
      <c r="B201" s="63">
        <v>2011</v>
      </c>
      <c r="C201" s="63" t="s">
        <v>53</v>
      </c>
      <c r="D201" s="63" t="s">
        <v>53</v>
      </c>
    </row>
    <row r="202" spans="2:4" hidden="1">
      <c r="B202" s="63">
        <v>2012</v>
      </c>
      <c r="C202" s="63" t="s">
        <v>53</v>
      </c>
      <c r="D202" s="63" t="s">
        <v>53</v>
      </c>
    </row>
    <row r="203" spans="2:4" hidden="1">
      <c r="B203" s="63">
        <v>2013</v>
      </c>
      <c r="C203" s="63" t="s">
        <v>53</v>
      </c>
      <c r="D203" s="63" t="s">
        <v>53</v>
      </c>
    </row>
    <row r="204" spans="2:4" hidden="1"/>
    <row r="205" spans="2:4" hidden="1"/>
    <row r="206" spans="2:4" hidden="1"/>
    <row r="207" spans="2:4" hidden="1"/>
    <row r="208" spans="2:4" hidden="1"/>
    <row r="209" spans="1:3" hidden="1"/>
    <row r="210" spans="1:3" hidden="1"/>
    <row r="211" spans="1:3" hidden="1"/>
    <row r="212" spans="1:3" hidden="1">
      <c r="A212" s="64" t="s">
        <v>54</v>
      </c>
      <c r="B212" s="65"/>
      <c r="C212" s="66" t="s">
        <v>100</v>
      </c>
    </row>
    <row r="213" spans="1:3" hidden="1">
      <c r="A213" s="64" t="s">
        <v>55</v>
      </c>
      <c r="B213" s="65"/>
      <c r="C213" s="65" t="s">
        <v>56</v>
      </c>
    </row>
    <row r="214" spans="1:3" hidden="1">
      <c r="A214" s="67" t="s">
        <v>57</v>
      </c>
      <c r="B214" s="65"/>
      <c r="C214" s="65" t="s">
        <v>46</v>
      </c>
    </row>
    <row r="215" spans="1:3" hidden="1">
      <c r="A215" s="68" t="s">
        <v>58</v>
      </c>
      <c r="B215" s="65"/>
      <c r="C215" s="65" t="s">
        <v>59</v>
      </c>
    </row>
    <row r="216" spans="1:3" hidden="1">
      <c r="A216" s="68" t="s">
        <v>60</v>
      </c>
      <c r="B216" s="65"/>
      <c r="C216" s="65" t="s">
        <v>40</v>
      </c>
    </row>
    <row r="217" spans="1:3" hidden="1">
      <c r="A217" s="67" t="s">
        <v>61</v>
      </c>
      <c r="B217" s="65"/>
      <c r="C217" s="66" t="s">
        <v>39</v>
      </c>
    </row>
    <row r="218" spans="1:3" hidden="1">
      <c r="A218" s="69" t="s">
        <v>62</v>
      </c>
      <c r="B218" s="65"/>
      <c r="C218" s="69" t="s">
        <v>45</v>
      </c>
    </row>
    <row r="219" spans="1:3" hidden="1">
      <c r="A219" s="70" t="s">
        <v>63</v>
      </c>
      <c r="B219" s="65"/>
      <c r="C219" s="65" t="s">
        <v>64</v>
      </c>
    </row>
    <row r="220" spans="1:3" hidden="1">
      <c r="A220" s="67" t="s">
        <v>65</v>
      </c>
      <c r="B220" s="65"/>
      <c r="C220" s="65" t="s">
        <v>66</v>
      </c>
    </row>
    <row r="221" spans="1:3" hidden="1">
      <c r="A221" s="71" t="s">
        <v>67</v>
      </c>
      <c r="B221" s="65"/>
      <c r="C221" s="65" t="s">
        <v>68</v>
      </c>
    </row>
    <row r="222" spans="1:3" hidden="1">
      <c r="A222" s="67" t="s">
        <v>69</v>
      </c>
      <c r="B222" s="65"/>
      <c r="C222" s="65" t="s">
        <v>70</v>
      </c>
    </row>
    <row r="223" spans="1:3" hidden="1">
      <c r="A223" s="69" t="s">
        <v>71</v>
      </c>
      <c r="B223" s="65"/>
      <c r="C223" s="65" t="s">
        <v>30</v>
      </c>
    </row>
    <row r="224" spans="1:3" hidden="1">
      <c r="A224" s="67" t="s">
        <v>72</v>
      </c>
      <c r="B224" s="65"/>
      <c r="C224" s="65" t="s">
        <v>31</v>
      </c>
    </row>
    <row r="225" spans="1:3" hidden="1">
      <c r="A225" s="67" t="s">
        <v>73</v>
      </c>
      <c r="B225" s="65"/>
      <c r="C225" s="65" t="s">
        <v>38</v>
      </c>
    </row>
    <row r="226" spans="1:3" hidden="1">
      <c r="A226" s="67" t="s">
        <v>74</v>
      </c>
      <c r="B226" s="65"/>
      <c r="C226" s="65" t="s">
        <v>75</v>
      </c>
    </row>
    <row r="227" spans="1:3" hidden="1">
      <c r="A227" s="69" t="s">
        <v>76</v>
      </c>
      <c r="B227" s="65"/>
      <c r="C227" s="66" t="s">
        <v>101</v>
      </c>
    </row>
    <row r="228" spans="1:3" hidden="1">
      <c r="A228" s="67" t="s">
        <v>77</v>
      </c>
      <c r="B228" s="65"/>
      <c r="C228" s="65" t="s">
        <v>78</v>
      </c>
    </row>
    <row r="229" spans="1:3" hidden="1">
      <c r="A229" s="67" t="s">
        <v>79</v>
      </c>
      <c r="B229" s="65"/>
      <c r="C229" s="65" t="s">
        <v>44</v>
      </c>
    </row>
    <row r="230" spans="1:3" hidden="1">
      <c r="A230" s="67" t="s">
        <v>80</v>
      </c>
      <c r="B230" s="65"/>
      <c r="C230" s="65" t="s">
        <v>81</v>
      </c>
    </row>
    <row r="231" spans="1:3" hidden="1">
      <c r="A231" s="69" t="s">
        <v>82</v>
      </c>
      <c r="B231" s="65"/>
      <c r="C231" s="65" t="s">
        <v>29</v>
      </c>
    </row>
    <row r="232" spans="1:3" hidden="1">
      <c r="A232" s="67" t="s">
        <v>83</v>
      </c>
      <c r="B232" s="65"/>
      <c r="C232" s="65" t="s">
        <v>84</v>
      </c>
    </row>
    <row r="233" spans="1:3" hidden="1">
      <c r="A233" s="72" t="s">
        <v>85</v>
      </c>
      <c r="B233" s="65" t="s">
        <v>86</v>
      </c>
      <c r="C233" s="65" t="s">
        <v>37</v>
      </c>
    </row>
    <row r="234" spans="1:3" hidden="1">
      <c r="A234" s="69" t="s">
        <v>87</v>
      </c>
      <c r="B234" s="65"/>
      <c r="C234" s="65" t="s">
        <v>88</v>
      </c>
    </row>
    <row r="235" spans="1:3" hidden="1">
      <c r="A235" s="67" t="s">
        <v>89</v>
      </c>
      <c r="B235" s="65"/>
      <c r="C235" s="65" t="s">
        <v>90</v>
      </c>
    </row>
    <row r="236" spans="1:3" hidden="1">
      <c r="A236" s="73" t="s">
        <v>91</v>
      </c>
      <c r="B236" s="65"/>
      <c r="C236" s="65" t="s">
        <v>92</v>
      </c>
    </row>
    <row r="237" spans="1:3" hidden="1">
      <c r="A237" s="74" t="s">
        <v>93</v>
      </c>
      <c r="B237" s="65"/>
      <c r="C237" s="65" t="s">
        <v>39</v>
      </c>
    </row>
    <row r="238" spans="1:3" hidden="1">
      <c r="A238" s="65" t="s">
        <v>94</v>
      </c>
      <c r="B238" s="65"/>
      <c r="C238" s="65" t="s">
        <v>95</v>
      </c>
    </row>
    <row r="239" spans="1:3" hidden="1">
      <c r="A239" s="65" t="s">
        <v>96</v>
      </c>
      <c r="B239" s="65"/>
      <c r="C239" s="65" t="s">
        <v>97</v>
      </c>
    </row>
    <row r="240" spans="1:3" hidden="1">
      <c r="A240" s="74" t="s">
        <v>98</v>
      </c>
      <c r="B240" s="65"/>
      <c r="C240" s="65" t="s">
        <v>43</v>
      </c>
    </row>
  </sheetData>
  <sheetProtection password="CA2F" sheet="1" objects="1" scenarios="1" selectLockedCells="1" selectUnlockedCells="1"/>
  <mergeCells count="7">
    <mergeCell ref="J96:K96"/>
    <mergeCell ref="A94:I94"/>
    <mergeCell ref="C2:E2"/>
    <mergeCell ref="D96:E96"/>
    <mergeCell ref="F96:G96"/>
    <mergeCell ref="H96:I96"/>
    <mergeCell ref="B96:C9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>
    <tabColor indexed="63"/>
  </sheetPr>
  <dimension ref="B1:C39"/>
  <sheetViews>
    <sheetView workbookViewId="0"/>
  </sheetViews>
  <sheetFormatPr defaultRowHeight="12.75"/>
  <cols>
    <col min="1" max="1" width="9.140625" style="1"/>
    <col min="2" max="2" width="12.85546875" style="1" bestFit="1" customWidth="1"/>
    <col min="3" max="3" width="10.7109375" style="1" bestFit="1" customWidth="1"/>
    <col min="4" max="257" width="9.140625" style="1"/>
    <col min="258" max="258" width="12.85546875" style="1" bestFit="1" customWidth="1"/>
    <col min="259" max="259" width="10.7109375" style="1" bestFit="1" customWidth="1"/>
    <col min="260" max="513" width="9.140625" style="1"/>
    <col min="514" max="514" width="12.85546875" style="1" bestFit="1" customWidth="1"/>
    <col min="515" max="515" width="10.7109375" style="1" bestFit="1" customWidth="1"/>
    <col min="516" max="769" width="9.140625" style="1"/>
    <col min="770" max="770" width="12.85546875" style="1" bestFit="1" customWidth="1"/>
    <col min="771" max="771" width="10.7109375" style="1" bestFit="1" customWidth="1"/>
    <col min="772" max="1025" width="9.140625" style="1"/>
    <col min="1026" max="1026" width="12.85546875" style="1" bestFit="1" customWidth="1"/>
    <col min="1027" max="1027" width="10.7109375" style="1" bestFit="1" customWidth="1"/>
    <col min="1028" max="1281" width="9.140625" style="1"/>
    <col min="1282" max="1282" width="12.85546875" style="1" bestFit="1" customWidth="1"/>
    <col min="1283" max="1283" width="10.7109375" style="1" bestFit="1" customWidth="1"/>
    <col min="1284" max="1537" width="9.140625" style="1"/>
    <col min="1538" max="1538" width="12.85546875" style="1" bestFit="1" customWidth="1"/>
    <col min="1539" max="1539" width="10.7109375" style="1" bestFit="1" customWidth="1"/>
    <col min="1540" max="1793" width="9.140625" style="1"/>
    <col min="1794" max="1794" width="12.85546875" style="1" bestFit="1" customWidth="1"/>
    <col min="1795" max="1795" width="10.7109375" style="1" bestFit="1" customWidth="1"/>
    <col min="1796" max="2049" width="9.140625" style="1"/>
    <col min="2050" max="2050" width="12.85546875" style="1" bestFit="1" customWidth="1"/>
    <col min="2051" max="2051" width="10.7109375" style="1" bestFit="1" customWidth="1"/>
    <col min="2052" max="2305" width="9.140625" style="1"/>
    <col min="2306" max="2306" width="12.85546875" style="1" bestFit="1" customWidth="1"/>
    <col min="2307" max="2307" width="10.7109375" style="1" bestFit="1" customWidth="1"/>
    <col min="2308" max="2561" width="9.140625" style="1"/>
    <col min="2562" max="2562" width="12.85546875" style="1" bestFit="1" customWidth="1"/>
    <col min="2563" max="2563" width="10.7109375" style="1" bestFit="1" customWidth="1"/>
    <col min="2564" max="2817" width="9.140625" style="1"/>
    <col min="2818" max="2818" width="12.85546875" style="1" bestFit="1" customWidth="1"/>
    <col min="2819" max="2819" width="10.7109375" style="1" bestFit="1" customWidth="1"/>
    <col min="2820" max="3073" width="9.140625" style="1"/>
    <col min="3074" max="3074" width="12.85546875" style="1" bestFit="1" customWidth="1"/>
    <col min="3075" max="3075" width="10.7109375" style="1" bestFit="1" customWidth="1"/>
    <col min="3076" max="3329" width="9.140625" style="1"/>
    <col min="3330" max="3330" width="12.85546875" style="1" bestFit="1" customWidth="1"/>
    <col min="3331" max="3331" width="10.7109375" style="1" bestFit="1" customWidth="1"/>
    <col min="3332" max="3585" width="9.140625" style="1"/>
    <col min="3586" max="3586" width="12.85546875" style="1" bestFit="1" customWidth="1"/>
    <col min="3587" max="3587" width="10.7109375" style="1" bestFit="1" customWidth="1"/>
    <col min="3588" max="3841" width="9.140625" style="1"/>
    <col min="3842" max="3842" width="12.85546875" style="1" bestFit="1" customWidth="1"/>
    <col min="3843" max="3843" width="10.7109375" style="1" bestFit="1" customWidth="1"/>
    <col min="3844" max="4097" width="9.140625" style="1"/>
    <col min="4098" max="4098" width="12.85546875" style="1" bestFit="1" customWidth="1"/>
    <col min="4099" max="4099" width="10.7109375" style="1" bestFit="1" customWidth="1"/>
    <col min="4100" max="4353" width="9.140625" style="1"/>
    <col min="4354" max="4354" width="12.85546875" style="1" bestFit="1" customWidth="1"/>
    <col min="4355" max="4355" width="10.7109375" style="1" bestFit="1" customWidth="1"/>
    <col min="4356" max="4609" width="9.140625" style="1"/>
    <col min="4610" max="4610" width="12.85546875" style="1" bestFit="1" customWidth="1"/>
    <col min="4611" max="4611" width="10.7109375" style="1" bestFit="1" customWidth="1"/>
    <col min="4612" max="4865" width="9.140625" style="1"/>
    <col min="4866" max="4866" width="12.85546875" style="1" bestFit="1" customWidth="1"/>
    <col min="4867" max="4867" width="10.7109375" style="1" bestFit="1" customWidth="1"/>
    <col min="4868" max="5121" width="9.140625" style="1"/>
    <col min="5122" max="5122" width="12.85546875" style="1" bestFit="1" customWidth="1"/>
    <col min="5123" max="5123" width="10.7109375" style="1" bestFit="1" customWidth="1"/>
    <col min="5124" max="5377" width="9.140625" style="1"/>
    <col min="5378" max="5378" width="12.85546875" style="1" bestFit="1" customWidth="1"/>
    <col min="5379" max="5379" width="10.7109375" style="1" bestFit="1" customWidth="1"/>
    <col min="5380" max="5633" width="9.140625" style="1"/>
    <col min="5634" max="5634" width="12.85546875" style="1" bestFit="1" customWidth="1"/>
    <col min="5635" max="5635" width="10.7109375" style="1" bestFit="1" customWidth="1"/>
    <col min="5636" max="5889" width="9.140625" style="1"/>
    <col min="5890" max="5890" width="12.85546875" style="1" bestFit="1" customWidth="1"/>
    <col min="5891" max="5891" width="10.7109375" style="1" bestFit="1" customWidth="1"/>
    <col min="5892" max="6145" width="9.140625" style="1"/>
    <col min="6146" max="6146" width="12.85546875" style="1" bestFit="1" customWidth="1"/>
    <col min="6147" max="6147" width="10.7109375" style="1" bestFit="1" customWidth="1"/>
    <col min="6148" max="6401" width="9.140625" style="1"/>
    <col min="6402" max="6402" width="12.85546875" style="1" bestFit="1" customWidth="1"/>
    <col min="6403" max="6403" width="10.7109375" style="1" bestFit="1" customWidth="1"/>
    <col min="6404" max="6657" width="9.140625" style="1"/>
    <col min="6658" max="6658" width="12.85546875" style="1" bestFit="1" customWidth="1"/>
    <col min="6659" max="6659" width="10.7109375" style="1" bestFit="1" customWidth="1"/>
    <col min="6660" max="6913" width="9.140625" style="1"/>
    <col min="6914" max="6914" width="12.85546875" style="1" bestFit="1" customWidth="1"/>
    <col min="6915" max="6915" width="10.7109375" style="1" bestFit="1" customWidth="1"/>
    <col min="6916" max="7169" width="9.140625" style="1"/>
    <col min="7170" max="7170" width="12.85546875" style="1" bestFit="1" customWidth="1"/>
    <col min="7171" max="7171" width="10.7109375" style="1" bestFit="1" customWidth="1"/>
    <col min="7172" max="7425" width="9.140625" style="1"/>
    <col min="7426" max="7426" width="12.85546875" style="1" bestFit="1" customWidth="1"/>
    <col min="7427" max="7427" width="10.7109375" style="1" bestFit="1" customWidth="1"/>
    <col min="7428" max="7681" width="9.140625" style="1"/>
    <col min="7682" max="7682" width="12.85546875" style="1" bestFit="1" customWidth="1"/>
    <col min="7683" max="7683" width="10.7109375" style="1" bestFit="1" customWidth="1"/>
    <col min="7684" max="7937" width="9.140625" style="1"/>
    <col min="7938" max="7938" width="12.85546875" style="1" bestFit="1" customWidth="1"/>
    <col min="7939" max="7939" width="10.7109375" style="1" bestFit="1" customWidth="1"/>
    <col min="7940" max="8193" width="9.140625" style="1"/>
    <col min="8194" max="8194" width="12.85546875" style="1" bestFit="1" customWidth="1"/>
    <col min="8195" max="8195" width="10.7109375" style="1" bestFit="1" customWidth="1"/>
    <col min="8196" max="8449" width="9.140625" style="1"/>
    <col min="8450" max="8450" width="12.85546875" style="1" bestFit="1" customWidth="1"/>
    <col min="8451" max="8451" width="10.7109375" style="1" bestFit="1" customWidth="1"/>
    <col min="8452" max="8705" width="9.140625" style="1"/>
    <col min="8706" max="8706" width="12.85546875" style="1" bestFit="1" customWidth="1"/>
    <col min="8707" max="8707" width="10.7109375" style="1" bestFit="1" customWidth="1"/>
    <col min="8708" max="8961" width="9.140625" style="1"/>
    <col min="8962" max="8962" width="12.85546875" style="1" bestFit="1" customWidth="1"/>
    <col min="8963" max="8963" width="10.7109375" style="1" bestFit="1" customWidth="1"/>
    <col min="8964" max="9217" width="9.140625" style="1"/>
    <col min="9218" max="9218" width="12.85546875" style="1" bestFit="1" customWidth="1"/>
    <col min="9219" max="9219" width="10.7109375" style="1" bestFit="1" customWidth="1"/>
    <col min="9220" max="9473" width="9.140625" style="1"/>
    <col min="9474" max="9474" width="12.85546875" style="1" bestFit="1" customWidth="1"/>
    <col min="9475" max="9475" width="10.7109375" style="1" bestFit="1" customWidth="1"/>
    <col min="9476" max="9729" width="9.140625" style="1"/>
    <col min="9730" max="9730" width="12.85546875" style="1" bestFit="1" customWidth="1"/>
    <col min="9731" max="9731" width="10.7109375" style="1" bestFit="1" customWidth="1"/>
    <col min="9732" max="9985" width="9.140625" style="1"/>
    <col min="9986" max="9986" width="12.85546875" style="1" bestFit="1" customWidth="1"/>
    <col min="9987" max="9987" width="10.7109375" style="1" bestFit="1" customWidth="1"/>
    <col min="9988" max="10241" width="9.140625" style="1"/>
    <col min="10242" max="10242" width="12.85546875" style="1" bestFit="1" customWidth="1"/>
    <col min="10243" max="10243" width="10.7109375" style="1" bestFit="1" customWidth="1"/>
    <col min="10244" max="10497" width="9.140625" style="1"/>
    <col min="10498" max="10498" width="12.85546875" style="1" bestFit="1" customWidth="1"/>
    <col min="10499" max="10499" width="10.7109375" style="1" bestFit="1" customWidth="1"/>
    <col min="10500" max="10753" width="9.140625" style="1"/>
    <col min="10754" max="10754" width="12.85546875" style="1" bestFit="1" customWidth="1"/>
    <col min="10755" max="10755" width="10.7109375" style="1" bestFit="1" customWidth="1"/>
    <col min="10756" max="11009" width="9.140625" style="1"/>
    <col min="11010" max="11010" width="12.85546875" style="1" bestFit="1" customWidth="1"/>
    <col min="11011" max="11011" width="10.7109375" style="1" bestFit="1" customWidth="1"/>
    <col min="11012" max="11265" width="9.140625" style="1"/>
    <col min="11266" max="11266" width="12.85546875" style="1" bestFit="1" customWidth="1"/>
    <col min="11267" max="11267" width="10.7109375" style="1" bestFit="1" customWidth="1"/>
    <col min="11268" max="11521" width="9.140625" style="1"/>
    <col min="11522" max="11522" width="12.85546875" style="1" bestFit="1" customWidth="1"/>
    <col min="11523" max="11523" width="10.7109375" style="1" bestFit="1" customWidth="1"/>
    <col min="11524" max="11777" width="9.140625" style="1"/>
    <col min="11778" max="11778" width="12.85546875" style="1" bestFit="1" customWidth="1"/>
    <col min="11779" max="11779" width="10.7109375" style="1" bestFit="1" customWidth="1"/>
    <col min="11780" max="12033" width="9.140625" style="1"/>
    <col min="12034" max="12034" width="12.85546875" style="1" bestFit="1" customWidth="1"/>
    <col min="12035" max="12035" width="10.7109375" style="1" bestFit="1" customWidth="1"/>
    <col min="12036" max="12289" width="9.140625" style="1"/>
    <col min="12290" max="12290" width="12.85546875" style="1" bestFit="1" customWidth="1"/>
    <col min="12291" max="12291" width="10.7109375" style="1" bestFit="1" customWidth="1"/>
    <col min="12292" max="12545" width="9.140625" style="1"/>
    <col min="12546" max="12546" width="12.85546875" style="1" bestFit="1" customWidth="1"/>
    <col min="12547" max="12547" width="10.7109375" style="1" bestFit="1" customWidth="1"/>
    <col min="12548" max="12801" width="9.140625" style="1"/>
    <col min="12802" max="12802" width="12.85546875" style="1" bestFit="1" customWidth="1"/>
    <col min="12803" max="12803" width="10.7109375" style="1" bestFit="1" customWidth="1"/>
    <col min="12804" max="13057" width="9.140625" style="1"/>
    <col min="13058" max="13058" width="12.85546875" style="1" bestFit="1" customWidth="1"/>
    <col min="13059" max="13059" width="10.7109375" style="1" bestFit="1" customWidth="1"/>
    <col min="13060" max="13313" width="9.140625" style="1"/>
    <col min="13314" max="13314" width="12.85546875" style="1" bestFit="1" customWidth="1"/>
    <col min="13315" max="13315" width="10.7109375" style="1" bestFit="1" customWidth="1"/>
    <col min="13316" max="13569" width="9.140625" style="1"/>
    <col min="13570" max="13570" width="12.85546875" style="1" bestFit="1" customWidth="1"/>
    <col min="13571" max="13571" width="10.7109375" style="1" bestFit="1" customWidth="1"/>
    <col min="13572" max="13825" width="9.140625" style="1"/>
    <col min="13826" max="13826" width="12.85546875" style="1" bestFit="1" customWidth="1"/>
    <col min="13827" max="13827" width="10.7109375" style="1" bestFit="1" customWidth="1"/>
    <col min="13828" max="14081" width="9.140625" style="1"/>
    <col min="14082" max="14082" width="12.85546875" style="1" bestFit="1" customWidth="1"/>
    <col min="14083" max="14083" width="10.7109375" style="1" bestFit="1" customWidth="1"/>
    <col min="14084" max="14337" width="9.140625" style="1"/>
    <col min="14338" max="14338" width="12.85546875" style="1" bestFit="1" customWidth="1"/>
    <col min="14339" max="14339" width="10.7109375" style="1" bestFit="1" customWidth="1"/>
    <col min="14340" max="14593" width="9.140625" style="1"/>
    <col min="14594" max="14594" width="12.85546875" style="1" bestFit="1" customWidth="1"/>
    <col min="14595" max="14595" width="10.7109375" style="1" bestFit="1" customWidth="1"/>
    <col min="14596" max="14849" width="9.140625" style="1"/>
    <col min="14850" max="14850" width="12.85546875" style="1" bestFit="1" customWidth="1"/>
    <col min="14851" max="14851" width="10.7109375" style="1" bestFit="1" customWidth="1"/>
    <col min="14852" max="15105" width="9.140625" style="1"/>
    <col min="15106" max="15106" width="12.85546875" style="1" bestFit="1" customWidth="1"/>
    <col min="15107" max="15107" width="10.7109375" style="1" bestFit="1" customWidth="1"/>
    <col min="15108" max="15361" width="9.140625" style="1"/>
    <col min="15362" max="15362" width="12.85546875" style="1" bestFit="1" customWidth="1"/>
    <col min="15363" max="15363" width="10.7109375" style="1" bestFit="1" customWidth="1"/>
    <col min="15364" max="15617" width="9.140625" style="1"/>
    <col min="15618" max="15618" width="12.85546875" style="1" bestFit="1" customWidth="1"/>
    <col min="15619" max="15619" width="10.7109375" style="1" bestFit="1" customWidth="1"/>
    <col min="15620" max="15873" width="9.140625" style="1"/>
    <col min="15874" max="15874" width="12.85546875" style="1" bestFit="1" customWidth="1"/>
    <col min="15875" max="15875" width="10.7109375" style="1" bestFit="1" customWidth="1"/>
    <col min="15876" max="16129" width="9.140625" style="1"/>
    <col min="16130" max="16130" width="12.85546875" style="1" bestFit="1" customWidth="1"/>
    <col min="16131" max="16131" width="10.7109375" style="1" bestFit="1" customWidth="1"/>
    <col min="16132" max="16384" width="9.140625" style="1"/>
  </cols>
  <sheetData>
    <row r="1" spans="2:3" ht="27" customHeight="1">
      <c r="B1" s="100" t="s">
        <v>5</v>
      </c>
      <c r="C1" s="101"/>
    </row>
    <row r="2" spans="2:3">
      <c r="B2" s="2"/>
      <c r="C2" s="3"/>
    </row>
    <row r="3" spans="2:3" ht="13.5" thickBot="1">
      <c r="B3" s="4" t="s">
        <v>6</v>
      </c>
      <c r="C3" s="5" t="s">
        <v>7</v>
      </c>
    </row>
    <row r="4" spans="2:3" ht="13.5" thickTop="1">
      <c r="B4" s="6">
        <v>1</v>
      </c>
      <c r="C4" s="7">
        <v>100</v>
      </c>
    </row>
    <row r="5" spans="2:3">
      <c r="B5" s="8">
        <v>2</v>
      </c>
      <c r="C5" s="9">
        <v>80</v>
      </c>
    </row>
    <row r="6" spans="2:3">
      <c r="B6" s="8">
        <v>3</v>
      </c>
      <c r="C6" s="9">
        <v>65</v>
      </c>
    </row>
    <row r="7" spans="2:3">
      <c r="B7" s="8">
        <v>4</v>
      </c>
      <c r="C7" s="9">
        <v>55</v>
      </c>
    </row>
    <row r="8" spans="2:3">
      <c r="B8" s="8">
        <v>5</v>
      </c>
      <c r="C8" s="9">
        <v>51</v>
      </c>
    </row>
    <row r="9" spans="2:3">
      <c r="B9" s="8">
        <v>6</v>
      </c>
      <c r="C9" s="9">
        <v>47</v>
      </c>
    </row>
    <row r="10" spans="2:3">
      <c r="B10" s="8">
        <v>7</v>
      </c>
      <c r="C10" s="9">
        <v>43</v>
      </c>
    </row>
    <row r="11" spans="2:3">
      <c r="B11" s="8">
        <v>8</v>
      </c>
      <c r="C11" s="9">
        <v>40</v>
      </c>
    </row>
    <row r="12" spans="2:3">
      <c r="B12" s="8">
        <v>9</v>
      </c>
      <c r="C12" s="9">
        <v>37</v>
      </c>
    </row>
    <row r="13" spans="2:3">
      <c r="B13" s="8">
        <v>10</v>
      </c>
      <c r="C13" s="9">
        <v>34</v>
      </c>
    </row>
    <row r="14" spans="2:3">
      <c r="B14" s="8">
        <v>11</v>
      </c>
      <c r="C14" s="9">
        <v>31</v>
      </c>
    </row>
    <row r="15" spans="2:3">
      <c r="B15" s="8">
        <v>12</v>
      </c>
      <c r="C15" s="9">
        <v>28</v>
      </c>
    </row>
    <row r="16" spans="2:3">
      <c r="B16" s="8">
        <v>13</v>
      </c>
      <c r="C16" s="9">
        <v>26</v>
      </c>
    </row>
    <row r="17" spans="2:3">
      <c r="B17" s="8">
        <v>14</v>
      </c>
      <c r="C17" s="9">
        <v>24</v>
      </c>
    </row>
    <row r="18" spans="2:3">
      <c r="B18" s="8">
        <v>15</v>
      </c>
      <c r="C18" s="9">
        <v>22</v>
      </c>
    </row>
    <row r="19" spans="2:3">
      <c r="B19" s="8">
        <v>16</v>
      </c>
      <c r="C19" s="9">
        <v>20</v>
      </c>
    </row>
    <row r="20" spans="2:3">
      <c r="B20" s="8">
        <v>17</v>
      </c>
      <c r="C20" s="9">
        <v>18</v>
      </c>
    </row>
    <row r="21" spans="2:3">
      <c r="B21" s="8">
        <v>18</v>
      </c>
      <c r="C21" s="9">
        <v>16</v>
      </c>
    </row>
    <row r="22" spans="2:3">
      <c r="B22" s="8">
        <v>19</v>
      </c>
      <c r="C22" s="9">
        <v>14</v>
      </c>
    </row>
    <row r="23" spans="2:3">
      <c r="B23" s="8">
        <v>20</v>
      </c>
      <c r="C23" s="9">
        <v>12</v>
      </c>
    </row>
    <row r="24" spans="2:3">
      <c r="B24" s="8">
        <v>21</v>
      </c>
      <c r="C24" s="9">
        <v>10</v>
      </c>
    </row>
    <row r="25" spans="2:3">
      <c r="B25" s="8">
        <v>22</v>
      </c>
      <c r="C25" s="9">
        <v>9</v>
      </c>
    </row>
    <row r="26" spans="2:3">
      <c r="B26" s="8">
        <v>23</v>
      </c>
      <c r="C26" s="9">
        <v>8</v>
      </c>
    </row>
    <row r="27" spans="2:3">
      <c r="B27" s="8">
        <v>24</v>
      </c>
      <c r="C27" s="9">
        <v>7</v>
      </c>
    </row>
    <row r="28" spans="2:3">
      <c r="B28" s="8">
        <v>25</v>
      </c>
      <c r="C28" s="9">
        <v>6</v>
      </c>
    </row>
    <row r="29" spans="2:3">
      <c r="B29" s="8">
        <v>26</v>
      </c>
      <c r="C29" s="9">
        <v>5</v>
      </c>
    </row>
    <row r="30" spans="2:3">
      <c r="B30" s="8">
        <v>27</v>
      </c>
      <c r="C30" s="9">
        <v>4</v>
      </c>
    </row>
    <row r="31" spans="2:3">
      <c r="B31" s="8">
        <v>28</v>
      </c>
      <c r="C31" s="9">
        <v>3</v>
      </c>
    </row>
    <row r="32" spans="2:3">
      <c r="B32" s="8">
        <v>29</v>
      </c>
      <c r="C32" s="9">
        <v>2</v>
      </c>
    </row>
    <row r="33" spans="2:3">
      <c r="B33" s="8">
        <v>30</v>
      </c>
      <c r="C33" s="9">
        <v>1</v>
      </c>
    </row>
    <row r="34" spans="2:3">
      <c r="B34" s="8">
        <v>31</v>
      </c>
      <c r="C34" s="9">
        <v>0</v>
      </c>
    </row>
    <row r="35" spans="2:3">
      <c r="B35" s="8">
        <v>32</v>
      </c>
      <c r="C35" s="9">
        <v>0</v>
      </c>
    </row>
    <row r="36" spans="2:3">
      <c r="B36" s="8">
        <v>33</v>
      </c>
      <c r="C36" s="9">
        <v>0</v>
      </c>
    </row>
    <row r="37" spans="2:3">
      <c r="B37" s="10">
        <v>34</v>
      </c>
      <c r="C37" s="11">
        <v>0</v>
      </c>
    </row>
    <row r="38" spans="2:3" ht="13.5" thickBot="1">
      <c r="B38" s="12">
        <v>35</v>
      </c>
      <c r="C38" s="13">
        <v>0</v>
      </c>
    </row>
    <row r="39" spans="2:3" ht="13.5" thickTop="1"/>
  </sheetData>
  <sheetProtection password="C9EF" sheet="1" objects="1" scenarios="1" selectLockedCells="1" selectUnlockedCells="1"/>
  <mergeCells count="1">
    <mergeCell ref="B1:C1"/>
  </mergeCells>
  <printOptions headings="1" gridLines="1"/>
  <pageMargins left="0.74803149606299213" right="0.74803149606299213" top="0.98425196850393704" bottom="0.98425196850393704" header="0" footer="0"/>
  <pageSetup paperSize="5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Inscrição Atletas</vt:lpstr>
      <vt:lpstr>Escalao</vt:lpstr>
      <vt:lpstr>Pontos</vt:lpstr>
      <vt:lpstr>'Inscrição Atletas'!Área_de_Impressão</vt:lpstr>
      <vt:lpstr>'Inscrição Atletas'!Títulos_de_Impressão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 Boulder - Soure</dc:title>
  <dc:subject>(FPME)</dc:subject>
  <dc:creator>Alberto J. Cruz</dc:creator>
  <dc:description>Adaptado de um documento de Fabrizio Minnino</dc:description>
  <cp:lastModifiedBy>Alberto Cruz</cp:lastModifiedBy>
  <cp:lastPrinted>2018-12-06T11:19:51Z</cp:lastPrinted>
  <dcterms:created xsi:type="dcterms:W3CDTF">1999-05-14T15:55:42Z</dcterms:created>
  <dcterms:modified xsi:type="dcterms:W3CDTF">2019-03-04T03:56:23Z</dcterms:modified>
</cp:coreProperties>
</file>